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Jindra\Desktop\"/>
    </mc:Choice>
  </mc:AlternateContent>
  <bookViews>
    <workbookView xWindow="0" yWindow="0" windowWidth="0" windowHeight="0"/>
  </bookViews>
  <sheets>
    <sheet name="Rekapitulace stavby" sheetId="1" r:id="rId1"/>
    <sheet name="001 - Vedlejší a ostatní ..." sheetId="2" r:id="rId2"/>
    <sheet name="002 - Stavební část" sheetId="3" r:id="rId3"/>
    <sheet name="Pokyny pro vyplnění" sheetId="4" r:id="rId4"/>
  </sheets>
  <definedNames>
    <definedName name="_xlnm.Print_Area" localSheetId="0">'Rekapitulace stavby'!$D$4:$AO$36,'Rekapitulace stavby'!$C$42:$AQ$57</definedName>
    <definedName name="_xlnm.Print_Titles" localSheetId="0">'Rekapitulace stavby'!$52:$52</definedName>
    <definedName name="_xlnm._FilterDatabase" localSheetId="1" hidden="1">'001 - Vedlejší a ostatní ...'!$C$83:$K$108</definedName>
    <definedName name="_xlnm.Print_Area" localSheetId="1">'001 - Vedlejší a ostatní ...'!$C$4:$J$39,'001 - Vedlejší a ostatní ...'!$C$45:$J$65,'001 - Vedlejší a ostatní ...'!$C$71:$K$108</definedName>
    <definedName name="_xlnm.Print_Titles" localSheetId="1">'001 - Vedlejší a ostatní ...'!$83:$83</definedName>
    <definedName name="_xlnm._FilterDatabase" localSheetId="2" hidden="1">'002 - Stavební část'!$C$87:$K$587</definedName>
    <definedName name="_xlnm.Print_Area" localSheetId="2">'002 - Stavební část'!$C$4:$J$39,'002 - Stavební část'!$C$45:$J$69,'002 - Stavební část'!$C$75:$K$587</definedName>
    <definedName name="_xlnm.Print_Titles" localSheetId="2">'002 - Stavební část'!$87:$87</definedName>
    <definedName name="_xlnm.Print_Area" localSheetId="3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3" l="1" r="J37"/>
  <c r="J36"/>
  <c i="1" r="AY56"/>
  <c i="3" r="J35"/>
  <c i="1" r="AX56"/>
  <c i="3" r="BI586"/>
  <c r="BH586"/>
  <c r="BG586"/>
  <c r="BF586"/>
  <c r="T586"/>
  <c r="T585"/>
  <c r="R586"/>
  <c r="R585"/>
  <c r="P586"/>
  <c r="P585"/>
  <c r="BI581"/>
  <c r="BH581"/>
  <c r="BG581"/>
  <c r="BF581"/>
  <c r="T581"/>
  <c r="R581"/>
  <c r="P581"/>
  <c r="BI577"/>
  <c r="BH577"/>
  <c r="BG577"/>
  <c r="BF577"/>
  <c r="T577"/>
  <c r="R577"/>
  <c r="P577"/>
  <c r="BI573"/>
  <c r="BH573"/>
  <c r="BG573"/>
  <c r="BF573"/>
  <c r="T573"/>
  <c r="R573"/>
  <c r="P573"/>
  <c r="BI569"/>
  <c r="BH569"/>
  <c r="BG569"/>
  <c r="BF569"/>
  <c r="T569"/>
  <c r="R569"/>
  <c r="P569"/>
  <c r="BI566"/>
  <c r="BH566"/>
  <c r="BG566"/>
  <c r="BF566"/>
  <c r="T566"/>
  <c r="R566"/>
  <c r="P566"/>
  <c r="BI564"/>
  <c r="BH564"/>
  <c r="BG564"/>
  <c r="BF564"/>
  <c r="T564"/>
  <c r="R564"/>
  <c r="P564"/>
  <c r="BI557"/>
  <c r="BH557"/>
  <c r="BG557"/>
  <c r="BF557"/>
  <c r="T557"/>
  <c r="R557"/>
  <c r="P557"/>
  <c r="BI551"/>
  <c r="BH551"/>
  <c r="BG551"/>
  <c r="BF551"/>
  <c r="T551"/>
  <c r="R551"/>
  <c r="P551"/>
  <c r="BI545"/>
  <c r="BH545"/>
  <c r="BG545"/>
  <c r="BF545"/>
  <c r="T545"/>
  <c r="R545"/>
  <c r="P545"/>
  <c r="BI539"/>
  <c r="BH539"/>
  <c r="BG539"/>
  <c r="BF539"/>
  <c r="T539"/>
  <c r="R539"/>
  <c r="P539"/>
  <c r="BI531"/>
  <c r="BH531"/>
  <c r="BG531"/>
  <c r="BF531"/>
  <c r="T531"/>
  <c r="R531"/>
  <c r="P531"/>
  <c r="BI525"/>
  <c r="BH525"/>
  <c r="BG525"/>
  <c r="BF525"/>
  <c r="T525"/>
  <c r="R525"/>
  <c r="P525"/>
  <c r="BI519"/>
  <c r="BH519"/>
  <c r="BG519"/>
  <c r="BF519"/>
  <c r="T519"/>
  <c r="R519"/>
  <c r="P519"/>
  <c r="BI513"/>
  <c r="BH513"/>
  <c r="BG513"/>
  <c r="BF513"/>
  <c r="T513"/>
  <c r="R513"/>
  <c r="P513"/>
  <c r="BI508"/>
  <c r="BH508"/>
  <c r="BG508"/>
  <c r="BF508"/>
  <c r="T508"/>
  <c r="R508"/>
  <c r="P508"/>
  <c r="BI504"/>
  <c r="BH504"/>
  <c r="BG504"/>
  <c r="BF504"/>
  <c r="T504"/>
  <c r="R504"/>
  <c r="P504"/>
  <c r="BI498"/>
  <c r="BH498"/>
  <c r="BG498"/>
  <c r="BF498"/>
  <c r="T498"/>
  <c r="R498"/>
  <c r="P498"/>
  <c r="BI494"/>
  <c r="BH494"/>
  <c r="BG494"/>
  <c r="BF494"/>
  <c r="T494"/>
  <c r="R494"/>
  <c r="P494"/>
  <c r="BI488"/>
  <c r="BH488"/>
  <c r="BG488"/>
  <c r="BF488"/>
  <c r="T488"/>
  <c r="R488"/>
  <c r="P488"/>
  <c r="BI484"/>
  <c r="BH484"/>
  <c r="BG484"/>
  <c r="BF484"/>
  <c r="T484"/>
  <c r="R484"/>
  <c r="P484"/>
  <c r="BI478"/>
  <c r="BH478"/>
  <c r="BG478"/>
  <c r="BF478"/>
  <c r="T478"/>
  <c r="R478"/>
  <c r="P478"/>
  <c r="BI476"/>
  <c r="BH476"/>
  <c r="BG476"/>
  <c r="BF476"/>
  <c r="T476"/>
  <c r="R476"/>
  <c r="P476"/>
  <c r="BI472"/>
  <c r="BH472"/>
  <c r="BG472"/>
  <c r="BF472"/>
  <c r="T472"/>
  <c r="R472"/>
  <c r="P472"/>
  <c r="BI466"/>
  <c r="BH466"/>
  <c r="BG466"/>
  <c r="BF466"/>
  <c r="T466"/>
  <c r="R466"/>
  <c r="P466"/>
  <c r="BI462"/>
  <c r="BH462"/>
  <c r="BG462"/>
  <c r="BF462"/>
  <c r="T462"/>
  <c r="R462"/>
  <c r="P462"/>
  <c r="BI456"/>
  <c r="BH456"/>
  <c r="BG456"/>
  <c r="BF456"/>
  <c r="T456"/>
  <c r="R456"/>
  <c r="P456"/>
  <c r="BI447"/>
  <c r="BH447"/>
  <c r="BG447"/>
  <c r="BF447"/>
  <c r="T447"/>
  <c r="R447"/>
  <c r="P447"/>
  <c r="BI445"/>
  <c r="BH445"/>
  <c r="BG445"/>
  <c r="BF445"/>
  <c r="T445"/>
  <c r="R445"/>
  <c r="P445"/>
  <c r="BI443"/>
  <c r="BH443"/>
  <c r="BG443"/>
  <c r="BF443"/>
  <c r="T443"/>
  <c r="R443"/>
  <c r="P443"/>
  <c r="BI437"/>
  <c r="BH437"/>
  <c r="BG437"/>
  <c r="BF437"/>
  <c r="T437"/>
  <c r="R437"/>
  <c r="P437"/>
  <c r="BI431"/>
  <c r="BH431"/>
  <c r="BG431"/>
  <c r="BF431"/>
  <c r="T431"/>
  <c r="R431"/>
  <c r="P431"/>
  <c r="BI429"/>
  <c r="BH429"/>
  <c r="BG429"/>
  <c r="BF429"/>
  <c r="T429"/>
  <c r="R429"/>
  <c r="P429"/>
  <c r="BI427"/>
  <c r="BH427"/>
  <c r="BG427"/>
  <c r="BF427"/>
  <c r="T427"/>
  <c r="R427"/>
  <c r="P427"/>
  <c r="BI425"/>
  <c r="BH425"/>
  <c r="BG425"/>
  <c r="BF425"/>
  <c r="T425"/>
  <c r="R425"/>
  <c r="P425"/>
  <c r="BI423"/>
  <c r="BH423"/>
  <c r="BG423"/>
  <c r="BF423"/>
  <c r="T423"/>
  <c r="R423"/>
  <c r="P423"/>
  <c r="BI417"/>
  <c r="BH417"/>
  <c r="BG417"/>
  <c r="BF417"/>
  <c r="T417"/>
  <c r="R417"/>
  <c r="P417"/>
  <c r="BI415"/>
  <c r="BH415"/>
  <c r="BG415"/>
  <c r="BF415"/>
  <c r="T415"/>
  <c r="R415"/>
  <c r="P415"/>
  <c r="BI413"/>
  <c r="BH413"/>
  <c r="BG413"/>
  <c r="BF413"/>
  <c r="T413"/>
  <c r="R413"/>
  <c r="P413"/>
  <c r="BI407"/>
  <c r="BH407"/>
  <c r="BG407"/>
  <c r="BF407"/>
  <c r="T407"/>
  <c r="R407"/>
  <c r="P407"/>
  <c r="BI405"/>
  <c r="BH405"/>
  <c r="BG405"/>
  <c r="BF405"/>
  <c r="T405"/>
  <c r="R405"/>
  <c r="P405"/>
  <c r="BI403"/>
  <c r="BH403"/>
  <c r="BG403"/>
  <c r="BF403"/>
  <c r="T403"/>
  <c r="R403"/>
  <c r="P403"/>
  <c r="BI397"/>
  <c r="BH397"/>
  <c r="BG397"/>
  <c r="BF397"/>
  <c r="T397"/>
  <c r="R397"/>
  <c r="P397"/>
  <c r="BI391"/>
  <c r="BH391"/>
  <c r="BG391"/>
  <c r="BF391"/>
  <c r="T391"/>
  <c r="R391"/>
  <c r="P391"/>
  <c r="BI385"/>
  <c r="BH385"/>
  <c r="BG385"/>
  <c r="BF385"/>
  <c r="T385"/>
  <c r="R385"/>
  <c r="P385"/>
  <c r="BI379"/>
  <c r="BH379"/>
  <c r="BG379"/>
  <c r="BF379"/>
  <c r="T379"/>
  <c r="R379"/>
  <c r="P379"/>
  <c r="BI372"/>
  <c r="BH372"/>
  <c r="BG372"/>
  <c r="BF372"/>
  <c r="T372"/>
  <c r="R372"/>
  <c r="P372"/>
  <c r="BI366"/>
  <c r="BH366"/>
  <c r="BG366"/>
  <c r="BF366"/>
  <c r="T366"/>
  <c r="R366"/>
  <c r="P366"/>
  <c r="BI360"/>
  <c r="BH360"/>
  <c r="BG360"/>
  <c r="BF360"/>
  <c r="T360"/>
  <c r="R360"/>
  <c r="P360"/>
  <c r="BI355"/>
  <c r="BH355"/>
  <c r="BG355"/>
  <c r="BF355"/>
  <c r="T355"/>
  <c r="R355"/>
  <c r="P355"/>
  <c r="BI349"/>
  <c r="BH349"/>
  <c r="BG349"/>
  <c r="BF349"/>
  <c r="T349"/>
  <c r="R349"/>
  <c r="P349"/>
  <c r="BI343"/>
  <c r="BH343"/>
  <c r="BG343"/>
  <c r="BF343"/>
  <c r="T343"/>
  <c r="R343"/>
  <c r="P343"/>
  <c r="BI337"/>
  <c r="BH337"/>
  <c r="BG337"/>
  <c r="BF337"/>
  <c r="T337"/>
  <c r="R337"/>
  <c r="P337"/>
  <c r="BI331"/>
  <c r="BH331"/>
  <c r="BG331"/>
  <c r="BF331"/>
  <c r="T331"/>
  <c r="R331"/>
  <c r="P331"/>
  <c r="BI325"/>
  <c r="BH325"/>
  <c r="BG325"/>
  <c r="BF325"/>
  <c r="T325"/>
  <c r="R325"/>
  <c r="P325"/>
  <c r="BI319"/>
  <c r="BH319"/>
  <c r="BG319"/>
  <c r="BF319"/>
  <c r="T319"/>
  <c r="R319"/>
  <c r="P319"/>
  <c r="BI309"/>
  <c r="BH309"/>
  <c r="BG309"/>
  <c r="BF309"/>
  <c r="T309"/>
  <c r="R309"/>
  <c r="P309"/>
  <c r="BI302"/>
  <c r="BH302"/>
  <c r="BG302"/>
  <c r="BF302"/>
  <c r="T302"/>
  <c r="R302"/>
  <c r="P302"/>
  <c r="BI285"/>
  <c r="BH285"/>
  <c r="BG285"/>
  <c r="BF285"/>
  <c r="T285"/>
  <c r="R285"/>
  <c r="P285"/>
  <c r="BI278"/>
  <c r="BH278"/>
  <c r="BG278"/>
  <c r="BF278"/>
  <c r="T278"/>
  <c r="T271"/>
  <c r="R278"/>
  <c r="R271"/>
  <c r="P278"/>
  <c r="P271"/>
  <c r="BI272"/>
  <c r="BH272"/>
  <c r="BG272"/>
  <c r="BF272"/>
  <c r="T272"/>
  <c r="R272"/>
  <c r="P272"/>
  <c r="BI266"/>
  <c r="BH266"/>
  <c r="BG266"/>
  <c r="BF266"/>
  <c r="T266"/>
  <c r="R266"/>
  <c r="P266"/>
  <c r="BI250"/>
  <c r="BH250"/>
  <c r="BG250"/>
  <c r="BF250"/>
  <c r="T250"/>
  <c r="R250"/>
  <c r="P250"/>
  <c r="BI242"/>
  <c r="BH242"/>
  <c r="BG242"/>
  <c r="BF242"/>
  <c r="T242"/>
  <c r="R242"/>
  <c r="P242"/>
  <c r="BI238"/>
  <c r="BH238"/>
  <c r="BG238"/>
  <c r="BF238"/>
  <c r="T238"/>
  <c r="R238"/>
  <c r="P238"/>
  <c r="BI232"/>
  <c r="BH232"/>
  <c r="BG232"/>
  <c r="BF232"/>
  <c r="T232"/>
  <c r="R232"/>
  <c r="P232"/>
  <c r="BI226"/>
  <c r="BH226"/>
  <c r="BG226"/>
  <c r="BF226"/>
  <c r="T226"/>
  <c r="R226"/>
  <c r="P226"/>
  <c r="BI218"/>
  <c r="BH218"/>
  <c r="BG218"/>
  <c r="BF218"/>
  <c r="T218"/>
  <c r="R218"/>
  <c r="P218"/>
  <c r="BI214"/>
  <c r="BH214"/>
  <c r="BG214"/>
  <c r="BF214"/>
  <c r="T214"/>
  <c r="R214"/>
  <c r="P214"/>
  <c r="BI210"/>
  <c r="BH210"/>
  <c r="BG210"/>
  <c r="BF210"/>
  <c r="T210"/>
  <c r="R210"/>
  <c r="P210"/>
  <c r="BI203"/>
  <c r="BH203"/>
  <c r="BG203"/>
  <c r="BF203"/>
  <c r="T203"/>
  <c r="R203"/>
  <c r="P203"/>
  <c r="BI198"/>
  <c r="BH198"/>
  <c r="BG198"/>
  <c r="BF198"/>
  <c r="T198"/>
  <c r="R198"/>
  <c r="P198"/>
  <c r="BI193"/>
  <c r="BH193"/>
  <c r="BG193"/>
  <c r="BF193"/>
  <c r="T193"/>
  <c r="R193"/>
  <c r="P193"/>
  <c r="BI186"/>
  <c r="BH186"/>
  <c r="BG186"/>
  <c r="BF186"/>
  <c r="T186"/>
  <c r="R186"/>
  <c r="P186"/>
  <c r="BI180"/>
  <c r="BH180"/>
  <c r="BG180"/>
  <c r="BF180"/>
  <c r="T180"/>
  <c r="R180"/>
  <c r="P180"/>
  <c r="BI174"/>
  <c r="BH174"/>
  <c r="BG174"/>
  <c r="BF174"/>
  <c r="T174"/>
  <c r="R174"/>
  <c r="P174"/>
  <c r="BI161"/>
  <c r="BH161"/>
  <c r="BG161"/>
  <c r="BF161"/>
  <c r="T161"/>
  <c r="R161"/>
  <c r="P161"/>
  <c r="BI155"/>
  <c r="BH155"/>
  <c r="BG155"/>
  <c r="BF155"/>
  <c r="T155"/>
  <c r="R155"/>
  <c r="P155"/>
  <c r="BI147"/>
  <c r="BH147"/>
  <c r="BG147"/>
  <c r="BF147"/>
  <c r="T147"/>
  <c r="R147"/>
  <c r="P147"/>
  <c r="BI141"/>
  <c r="BH141"/>
  <c r="BG141"/>
  <c r="BF141"/>
  <c r="T141"/>
  <c r="R141"/>
  <c r="P141"/>
  <c r="BI135"/>
  <c r="BH135"/>
  <c r="BG135"/>
  <c r="BF135"/>
  <c r="T135"/>
  <c r="R135"/>
  <c r="P135"/>
  <c r="BI129"/>
  <c r="BH129"/>
  <c r="BG129"/>
  <c r="BF129"/>
  <c r="T129"/>
  <c r="R129"/>
  <c r="P129"/>
  <c r="BI121"/>
  <c r="BH121"/>
  <c r="BG121"/>
  <c r="BF121"/>
  <c r="T121"/>
  <c r="R121"/>
  <c r="P121"/>
  <c r="BI115"/>
  <c r="BH115"/>
  <c r="BG115"/>
  <c r="BF115"/>
  <c r="T115"/>
  <c r="R115"/>
  <c r="P115"/>
  <c r="BI109"/>
  <c r="BH109"/>
  <c r="BG109"/>
  <c r="BF109"/>
  <c r="T109"/>
  <c r="R109"/>
  <c r="P109"/>
  <c r="BI103"/>
  <c r="BH103"/>
  <c r="BG103"/>
  <c r="BF103"/>
  <c r="T103"/>
  <c r="R103"/>
  <c r="P103"/>
  <c r="BI97"/>
  <c r="BH97"/>
  <c r="BG97"/>
  <c r="BF97"/>
  <c r="T97"/>
  <c r="R97"/>
  <c r="P97"/>
  <c r="BI91"/>
  <c r="BH91"/>
  <c r="BG91"/>
  <c r="BF91"/>
  <c r="T91"/>
  <c r="R91"/>
  <c r="P91"/>
  <c r="J85"/>
  <c r="J84"/>
  <c r="F84"/>
  <c r="F82"/>
  <c r="E80"/>
  <c r="J55"/>
  <c r="J54"/>
  <c r="F54"/>
  <c r="F52"/>
  <c r="E50"/>
  <c r="J18"/>
  <c r="E18"/>
  <c r="F85"/>
  <c r="J17"/>
  <c r="J12"/>
  <c r="J52"/>
  <c r="E7"/>
  <c r="E48"/>
  <c i="2" r="J37"/>
  <c r="J36"/>
  <c i="1" r="AY55"/>
  <c i="2" r="J35"/>
  <c i="1" r="AX55"/>
  <c i="2" r="BI107"/>
  <c r="BH107"/>
  <c r="BG107"/>
  <c r="BF107"/>
  <c r="T107"/>
  <c r="T106"/>
  <c r="R107"/>
  <c r="R106"/>
  <c r="P107"/>
  <c r="P106"/>
  <c r="BI101"/>
  <c r="BH101"/>
  <c r="BG101"/>
  <c r="BF101"/>
  <c r="T101"/>
  <c r="T100"/>
  <c r="R101"/>
  <c r="R100"/>
  <c r="P101"/>
  <c r="P100"/>
  <c r="BI95"/>
  <c r="BH95"/>
  <c r="BG95"/>
  <c r="BF95"/>
  <c r="T95"/>
  <c r="R95"/>
  <c r="P95"/>
  <c r="BI90"/>
  <c r="BH90"/>
  <c r="BG90"/>
  <c r="BF90"/>
  <c r="T90"/>
  <c r="R90"/>
  <c r="P90"/>
  <c r="BI87"/>
  <c r="BH87"/>
  <c r="BG87"/>
  <c r="BF87"/>
  <c r="T87"/>
  <c r="T86"/>
  <c r="R87"/>
  <c r="R86"/>
  <c r="P87"/>
  <c r="P86"/>
  <c r="J81"/>
  <c r="J80"/>
  <c r="F80"/>
  <c r="F78"/>
  <c r="E76"/>
  <c r="J55"/>
  <c r="J54"/>
  <c r="F54"/>
  <c r="F52"/>
  <c r="E50"/>
  <c r="J18"/>
  <c r="E18"/>
  <c r="F81"/>
  <c r="J17"/>
  <c r="J12"/>
  <c r="J52"/>
  <c r="E7"/>
  <c r="E48"/>
  <c i="1" r="L50"/>
  <c r="AM50"/>
  <c r="AM49"/>
  <c r="L49"/>
  <c r="AM47"/>
  <c r="L47"/>
  <c r="L45"/>
  <c r="L44"/>
  <c i="3" r="BK519"/>
  <c r="J355"/>
  <c r="J525"/>
  <c r="BK413"/>
  <c r="J193"/>
  <c i="1" r="AS54"/>
  <c i="3" r="J484"/>
  <c r="J325"/>
  <c r="J141"/>
  <c r="J569"/>
  <c r="J437"/>
  <c r="BK331"/>
  <c r="J266"/>
  <c r="J186"/>
  <c r="J466"/>
  <c r="BK397"/>
  <c r="J242"/>
  <c r="J91"/>
  <c r="BK573"/>
  <c r="J476"/>
  <c r="J415"/>
  <c r="BK325"/>
  <c r="BK210"/>
  <c r="J121"/>
  <c r="J577"/>
  <c r="BK484"/>
  <c i="2" r="J101"/>
  <c i="3" r="BK504"/>
  <c r="BK407"/>
  <c r="J285"/>
  <c r="J129"/>
  <c r="BK577"/>
  <c r="BK498"/>
  <c r="BK423"/>
  <c r="BK278"/>
  <c r="BK476"/>
  <c r="J379"/>
  <c r="J226"/>
  <c r="BK462"/>
  <c r="J366"/>
  <c r="BK174"/>
  <c r="J564"/>
  <c r="J431"/>
  <c r="BK355"/>
  <c r="J232"/>
  <c r="BK103"/>
  <c r="BK445"/>
  <c r="J385"/>
  <c r="J210"/>
  <c i="2" r="BK107"/>
  <c i="3" r="J566"/>
  <c r="BK539"/>
  <c r="BK403"/>
  <c r="BK272"/>
  <c r="BK186"/>
  <c r="BK141"/>
  <c r="BK566"/>
  <c r="BK478"/>
  <c r="BK557"/>
  <c r="BK494"/>
  <c r="BK385"/>
  <c r="J319"/>
  <c r="BK203"/>
  <c r="BK581"/>
  <c r="BK488"/>
  <c r="BK417"/>
  <c r="BK232"/>
  <c i="2" r="BK90"/>
  <c i="3" r="BK431"/>
  <c r="J360"/>
  <c r="BK180"/>
  <c r="BK456"/>
  <c r="J218"/>
  <c i="2" r="BK101"/>
  <c i="3" r="BK525"/>
  <c r="BK366"/>
  <c r="BK250"/>
  <c r="J498"/>
  <c r="J427"/>
  <c r="BK238"/>
  <c r="J135"/>
  <c r="J581"/>
  <c r="J423"/>
  <c r="J309"/>
  <c r="BK193"/>
  <c r="BK91"/>
  <c r="J557"/>
  <c r="J174"/>
  <c r="J519"/>
  <c r="BK437"/>
  <c r="BK379"/>
  <c r="J272"/>
  <c r="BK586"/>
  <c r="J513"/>
  <c r="J397"/>
  <c r="J97"/>
  <c r="BK405"/>
  <c r="J278"/>
  <c r="BK129"/>
  <c r="J425"/>
  <c r="J343"/>
  <c r="BK109"/>
  <c r="BK466"/>
  <c r="J372"/>
  <c r="BK309"/>
  <c r="BK198"/>
  <c r="J472"/>
  <c r="BK415"/>
  <c r="J302"/>
  <c r="J161"/>
  <c r="BK551"/>
  <c r="J462"/>
  <c r="BK343"/>
  <c r="J203"/>
  <c i="2" r="J95"/>
  <c i="3" r="BK545"/>
  <c r="BK447"/>
  <c r="J539"/>
  <c r="J488"/>
  <c r="BK360"/>
  <c r="J155"/>
  <c r="BK569"/>
  <c r="BK472"/>
  <c r="J407"/>
  <c r="BK135"/>
  <c r="J447"/>
  <c r="BK391"/>
  <c r="BK285"/>
  <c r="BK161"/>
  <c r="BK508"/>
  <c r="BK266"/>
  <c r="J586"/>
  <c r="BK443"/>
  <c r="BK319"/>
  <c r="BK218"/>
  <c r="BK531"/>
  <c r="BK425"/>
  <c r="BK214"/>
  <c r="J103"/>
  <c r="BK564"/>
  <c r="J443"/>
  <c r="J391"/>
  <c r="J214"/>
  <c r="J180"/>
  <c i="2" r="J90"/>
  <c i="3" r="J508"/>
  <c r="BK147"/>
  <c r="BK513"/>
  <c r="BK427"/>
  <c r="BK372"/>
  <c r="BK115"/>
  <c r="J545"/>
  <c r="J445"/>
  <c r="BK337"/>
  <c r="J109"/>
  <c r="J417"/>
  <c r="J331"/>
  <c r="J115"/>
  <c r="J573"/>
  <c r="BK349"/>
  <c r="BK121"/>
  <c r="J551"/>
  <c r="J405"/>
  <c r="BK302"/>
  <c r="BK155"/>
  <c r="J456"/>
  <c r="J349"/>
  <c r="J198"/>
  <c i="2" r="BK95"/>
  <c i="3" r="J478"/>
  <c r="J413"/>
  <c r="J238"/>
  <c r="J147"/>
  <c i="2" r="BK87"/>
  <c i="3" r="J494"/>
  <c i="2" r="J87"/>
  <c i="3" r="J429"/>
  <c r="J337"/>
  <c r="BK226"/>
  <c r="BK97"/>
  <c r="J531"/>
  <c r="BK429"/>
  <c r="J250"/>
  <c r="J504"/>
  <c r="J403"/>
  <c r="BK242"/>
  <c i="2" r="J107"/>
  <c l="1" r="BK89"/>
  <c r="J89"/>
  <c r="J62"/>
  <c i="3" r="P455"/>
  <c i="2" r="R89"/>
  <c r="R85"/>
  <c r="R84"/>
  <c i="3" r="R90"/>
  <c r="P284"/>
  <c r="BK359"/>
  <c r="J359"/>
  <c r="J64"/>
  <c r="T359"/>
  <c r="R378"/>
  <c r="R563"/>
  <c i="2" r="T89"/>
  <c r="T85"/>
  <c r="T84"/>
  <c i="3" r="P90"/>
  <c r="T284"/>
  <c r="R359"/>
  <c r="R455"/>
  <c r="T563"/>
  <c i="2" r="P89"/>
  <c r="P85"/>
  <c r="P84"/>
  <c i="1" r="AU55"/>
  <c i="3" r="R284"/>
  <c r="P359"/>
  <c r="BK455"/>
  <c r="J455"/>
  <c r="J66"/>
  <c r="P563"/>
  <c r="T90"/>
  <c r="BK378"/>
  <c r="J378"/>
  <c r="J65"/>
  <c r="T378"/>
  <c r="BK563"/>
  <c r="J563"/>
  <c r="J67"/>
  <c r="BK90"/>
  <c r="J90"/>
  <c r="J61"/>
  <c r="BK284"/>
  <c r="J284"/>
  <c r="J63"/>
  <c r="P378"/>
  <c r="T455"/>
  <c i="2" r="J78"/>
  <c i="3" r="BE97"/>
  <c r="BE319"/>
  <c r="BE337"/>
  <c r="BE343"/>
  <c r="BE349"/>
  <c r="BE355"/>
  <c r="BE372"/>
  <c r="BE456"/>
  <c r="BE494"/>
  <c i="2" r="F55"/>
  <c r="BE87"/>
  <c i="3" r="E78"/>
  <c r="BE121"/>
  <c r="BE186"/>
  <c r="BE214"/>
  <c r="BE218"/>
  <c r="BE266"/>
  <c r="BE272"/>
  <c r="BE302"/>
  <c r="BE309"/>
  <c r="BE366"/>
  <c r="BE437"/>
  <c r="BE478"/>
  <c r="BE551"/>
  <c r="BE566"/>
  <c r="BE573"/>
  <c i="2" r="BE101"/>
  <c i="3" r="BE91"/>
  <c r="BE141"/>
  <c r="BE161"/>
  <c r="BE198"/>
  <c r="BE462"/>
  <c r="BE466"/>
  <c i="2" r="E74"/>
  <c i="3" r="BE109"/>
  <c r="BE115"/>
  <c r="BE129"/>
  <c r="BE423"/>
  <c r="BE539"/>
  <c r="BE564"/>
  <c r="BK585"/>
  <c r="J585"/>
  <c r="J68"/>
  <c i="2" r="BK86"/>
  <c i="3" r="J82"/>
  <c r="BE135"/>
  <c r="BE250"/>
  <c r="BE379"/>
  <c r="BE425"/>
  <c r="BE429"/>
  <c r="BE431"/>
  <c r="BE498"/>
  <c r="BE525"/>
  <c r="BE531"/>
  <c r="BE545"/>
  <c r="BE569"/>
  <c r="BE577"/>
  <c i="2" r="BK106"/>
  <c r="J106"/>
  <c r="J64"/>
  <c i="3" r="BE147"/>
  <c r="BE232"/>
  <c r="BE325"/>
  <c r="BE331"/>
  <c r="BE360"/>
  <c r="BE391"/>
  <c r="BE403"/>
  <c r="BE405"/>
  <c r="BE407"/>
  <c r="BE413"/>
  <c r="BE443"/>
  <c r="BE484"/>
  <c r="BE488"/>
  <c r="BE508"/>
  <c r="BK271"/>
  <c r="J271"/>
  <c r="J62"/>
  <c i="2" r="BE107"/>
  <c i="3" r="BE174"/>
  <c r="BE180"/>
  <c r="BE193"/>
  <c r="BE226"/>
  <c r="BE238"/>
  <c r="BE242"/>
  <c r="BE285"/>
  <c r="BE385"/>
  <c r="BE397"/>
  <c r="BE427"/>
  <c r="BE447"/>
  <c r="BE476"/>
  <c r="BE504"/>
  <c r="BE557"/>
  <c r="BE581"/>
  <c i="2" r="BE90"/>
  <c r="BE95"/>
  <c r="BK100"/>
  <c r="J100"/>
  <c r="J63"/>
  <c i="3" r="F55"/>
  <c r="BE103"/>
  <c r="BE155"/>
  <c r="BE203"/>
  <c r="BE210"/>
  <c r="BE278"/>
  <c r="BE415"/>
  <c r="BE417"/>
  <c r="BE445"/>
  <c r="BE472"/>
  <c r="BE513"/>
  <c r="BE519"/>
  <c r="BE586"/>
  <c i="2" r="F37"/>
  <c i="1" r="BD55"/>
  <c i="2" r="J34"/>
  <c i="1" r="AW55"/>
  <c i="2" r="F35"/>
  <c i="1" r="BB55"/>
  <c i="3" r="J34"/>
  <c i="1" r="AW56"/>
  <c i="3" r="F35"/>
  <c i="1" r="BB56"/>
  <c i="3" r="F36"/>
  <c i="1" r="BC56"/>
  <c i="3" r="F34"/>
  <c i="1" r="BA56"/>
  <c i="3" r="F37"/>
  <c i="1" r="BD56"/>
  <c i="2" r="F34"/>
  <c i="1" r="BA55"/>
  <c i="2" r="F36"/>
  <c i="1" r="BC55"/>
  <c i="3" l="1" r="T89"/>
  <c r="T88"/>
  <c r="P89"/>
  <c r="P88"/>
  <c i="1" r="AU56"/>
  <c i="2" r="BK85"/>
  <c r="BK84"/>
  <c r="J84"/>
  <c r="J59"/>
  <c i="3" r="R89"/>
  <c r="R88"/>
  <c i="2" r="J86"/>
  <c r="J61"/>
  <c i="3" r="BK89"/>
  <c r="J89"/>
  <c r="J60"/>
  <c i="1" r="BC54"/>
  <c r="W32"/>
  <c r="BB54"/>
  <c r="W31"/>
  <c i="2" r="F33"/>
  <c i="1" r="AZ55"/>
  <c r="AU54"/>
  <c i="2" r="J33"/>
  <c i="1" r="AV55"/>
  <c r="AT55"/>
  <c r="BD54"/>
  <c r="W33"/>
  <c i="3" r="F33"/>
  <c i="1" r="AZ56"/>
  <c r="BA54"/>
  <c r="AW54"/>
  <c r="AK30"/>
  <c i="3" r="J33"/>
  <c i="1" r="AV56"/>
  <c r="AT56"/>
  <c i="2" l="1" r="J85"/>
  <c r="J60"/>
  <c i="3" r="BK88"/>
  <c r="J88"/>
  <c r="J59"/>
  <c i="1" r="AX54"/>
  <c r="AZ54"/>
  <c r="W29"/>
  <c r="AY54"/>
  <c r="W30"/>
  <c i="2" r="J30"/>
  <c i="1" r="AG55"/>
  <c r="AN55"/>
  <c i="2" l="1" r="J39"/>
  <c i="1" r="AV54"/>
  <c r="AK29"/>
  <c i="3" r="J30"/>
  <c i="1" r="AG56"/>
  <c r="AN56"/>
  <c i="3" l="1" r="J39"/>
  <c i="1" r="AT54"/>
  <c r="AG54"/>
  <c r="AK26"/>
  <c r="AK35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<sst xmlns="http://schemas.openxmlformats.org/spreadsheetml/2006/main">
  <si>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</si>
  <si>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</si>
  <si>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</si>
  <si>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</si>
  <si>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</si>
  <si>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{151b9723-a63d-40b1-a3f9-37174d63070e}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</si>
  <si>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</si>
  <si>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</si>
  <si>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</si>
  <si>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</si>
  <si>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</si>
  <si>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</si>
  <si>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</si>
  <si>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</si>
  <si>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2021/020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</si>
  <si>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</si>
  <si>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</si>
  <si>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KONTEJNEROVÁ SESTAVA - SKLAD NAPOJENÍ NA KOMUNIKACE</t>
  </si>
  <si>
    <t>KSO:</t>
  </si>
  <si>
    <t/>
  </si>
  <si>
    <t>CC-CZ:</t>
  </si>
  <si>
    <t>Místo:</t>
  </si>
  <si>
    <t>Kontejnerový sklad v areálu nemocnice</t>
  </si>
  <si>
    <t>Datum:</t>
  </si>
  <si>
    <t>5. 5. 2021</t>
  </si>
  <si>
    <t>Zadavatel:</t>
  </si>
  <si>
    <t>IČ:</t>
  </si>
  <si>
    <t>Nemocnice ve Frýdku - Místku, p.o.</t>
  </si>
  <si>
    <t>DIČ:</t>
  </si>
  <si>
    <t>Uchazeč:</t>
  </si>
  <si>
    <t>Vyplň údaj</t>
  </si>
  <si>
    <t>Projektant:</t>
  </si>
  <si>
    <t>Forsing projekt s.r.o.</t>
  </si>
  <si>
    <t>True</t>
  </si>
  <si>
    <t>Zpracovatel:</t>
  </si>
  <si>
    <t>Jindřich Jansa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</si>
  <si>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</si>
  <si>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www.podminky.urs.cz.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</si>
  <si>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</si>
  <si>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</si>
  <si>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</si>
  <si>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</si>
  <si>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</si>
  <si>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</si>
  <si>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</si>
  <si>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</si>
  <si>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</si>
  <si>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</si>
  <si>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</si>
  <si>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</si>
  <si>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</si>
  <si>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</si>
  <si>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</si>
  <si>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</si>
  <si>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</si>
  <si>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</si>
  <si>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</si>
  <si>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</si>
  <si>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</si>
  <si>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</si>
  <si>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</si>
  <si>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</si>
  <si>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</si>
  <si>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</si>
  <si>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</si>
  <si>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</si>
  <si>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</si>
  <si>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</si>
  <si>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</si>
  <si>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</si>
  <si>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</si>
  <si>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</si>
  <si>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</si>
  <si>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</si>
  <si>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</si>
  <si>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</si>
  <si>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</si>
  <si>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001</t>
  </si>
  <si>
    <t>Vedlejší a ostatní náklady</t>
  </si>
  <si>
    <t>STA</t>
  </si>
  <si>
    <t>1</t>
  </si>
  <si>
    <t>{e3890ab5-4abe-41fa-b092-bf6b531d1ac2}</t>
  </si>
  <si>
    <t>2</t>
  </si>
  <si>
    <t>002</t>
  </si>
  <si>
    <t>Stavební část</t>
  </si>
  <si>
    <t>{0134ee3c-d8e3-4bf9-9689-47d15eb95e32}</t>
  </si>
  <si>
    <t>KRYCÍ LIST SOUPISU PRACÍ</t>
  </si>
  <si>
    <t>Objekt:</t>
  </si>
  <si>
    <t>001 - Vedlejší a ostatní náklady</t>
  </si>
  <si>
    <t>REKAPITULACE ČLENĚNÍ SOUPISU PRACÍ</t>
  </si>
  <si>
    <t>Kód dílu - Popis</t>
  </si>
  <si>
    <t>Cena celkem [CZK]</t>
  </si>
  <si>
    <t>-1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</si>
  <si>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</si>
  <si>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</si>
  <si>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</si>
  <si>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</si>
  <si>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</si>
  <si>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</si>
  <si>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</si>
  <si>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</si>
  <si>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</si>
  <si>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</si>
  <si>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</si>
  <si>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</si>
  <si>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</si>
  <si>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</si>
  <si>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</si>
  <si>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</si>
  <si>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</si>
  <si>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</si>
  <si>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VRN</t>
  </si>
  <si>
    <t>Vedlejší rozpočtové náklady</t>
  </si>
  <si>
    <t>5</t>
  </si>
  <si>
    <t>ROZPOCET</t>
  </si>
  <si>
    <t>VRN1</t>
  </si>
  <si>
    <t>Průzkumné, geodetické a projektové práce</t>
  </si>
  <si>
    <t>K</t>
  </si>
  <si>
    <t>013254000</t>
  </si>
  <si>
    <t>Dokumentace skutečného provedení stavby</t>
  </si>
  <si>
    <t>kpl</t>
  </si>
  <si>
    <t>CS ÚRS 2021 01</t>
  </si>
  <si>
    <t>1024</t>
  </si>
  <si>
    <t>-1904559893</t>
  </si>
  <si>
    <t>PP</t>
  </si>
  <si>
    <t>VRN3</t>
  </si>
  <si>
    <t>Zařízení staveniště</t>
  </si>
  <si>
    <t>030001000</t>
  </si>
  <si>
    <t>1518068507</t>
  </si>
  <si>
    <t>VV</t>
  </si>
  <si>
    <t>"náklady na zařízení staveniště, spotřeby energií atd."</t>
  </si>
  <si>
    <t>Součet</t>
  </si>
  <si>
    <t>4</t>
  </si>
  <si>
    <t>3</t>
  </si>
  <si>
    <t>034103000</t>
  </si>
  <si>
    <t>Opáskování staveniště</t>
  </si>
  <si>
    <t>-177915362</t>
  </si>
  <si>
    <t>"opáskování staveniště vč. výstražných tabulek"</t>
  </si>
  <si>
    <t>VRN4</t>
  </si>
  <si>
    <t>Inženýrská činnost</t>
  </si>
  <si>
    <t>043002000</t>
  </si>
  <si>
    <t>Zkoušky a ostatní měření</t>
  </si>
  <si>
    <t>1199018226</t>
  </si>
  <si>
    <t>"veškeré potřebné zkoušky, kontroly a revize potřebné pro dokončení díla"</t>
  </si>
  <si>
    <t>VRN7</t>
  </si>
  <si>
    <t>Provozní vlivy</t>
  </si>
  <si>
    <t>071103000</t>
  </si>
  <si>
    <t>Provoz investora</t>
  </si>
  <si>
    <t>961622977</t>
  </si>
  <si>
    <t>002 - Stavební část</t>
  </si>
  <si>
    <t>HSV - Práce a dodávky HSV</t>
  </si>
  <si>
    <t xml:space="preserve">    1 - Zemní práce</t>
  </si>
  <si>
    <t xml:space="preserve">    4 - Vodorovné konstrukce</t>
  </si>
  <si>
    <t xml:space="preserve">    5 - Komunikace pozemní</t>
  </si>
  <si>
    <t xml:space="preserve">    6 - Úpravy povrchů, podlahy a osazování výplní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</si>
  <si>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</si>
  <si>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</si>
  <si>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</si>
  <si>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</si>
  <si>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HSV</t>
  </si>
  <si>
    <t>Práce a dodávky HSV</t>
  </si>
  <si>
    <t>Zemní práce</t>
  </si>
  <si>
    <t>113106132</t>
  </si>
  <si>
    <t>Rozebrání dlažeb z betonových nebo kamenných dlaždic komunikací pro pěší strojně pl do 50 m2</t>
  </si>
  <si>
    <t>m2</t>
  </si>
  <si>
    <t>-1783643228</t>
  </si>
  <si>
    <t>Rozebrání dlažeb komunikací pro pěší s přemístěním hmot na skládku na vzdálenost do 3 m nebo s naložením na dopravní prostředek s ložem z kameniva nebo živice a s jakoukoliv výplní spár strojně plochy jednotlivě do 50 m2 z betonových, kameninových nebo dlaždic, desek nebo tvarovek</t>
  </si>
  <si>
    <t>"dle výkresu číslo 101 a technické zprávy"</t>
  </si>
  <si>
    <t>"stávající okapový chodník"</t>
  </si>
  <si>
    <t>113106191</t>
  </si>
  <si>
    <t>Rozebrání vozovek ze silničních dílců se spárami zalitými živicí strojně pl do 50 m2</t>
  </si>
  <si>
    <t>-2092170865</t>
  </si>
  <si>
    <t>Rozebrání dlažeb a dílců vozovek a ploch s přemístěním hmot na skládku na vzdálenost do 3 m nebo s naložením na dopravní prostředek, s jakoukoliv výplní spár strojně plochy jednotlivě do 50 m2 ze silničních dílců jakýchkoliv rozměrů, s ložem z kameniva nebo živice se spárami zalitými živicí</t>
  </si>
  <si>
    <t>"stávající asfaltová plocha"</t>
  </si>
  <si>
    <t>46</t>
  </si>
  <si>
    <t>113107163</t>
  </si>
  <si>
    <t>Odstranění podkladu z kameniva drceného tl 300 mm strojně pl přes 50 do 200 m2</t>
  </si>
  <si>
    <t>-155234004</t>
  </si>
  <si>
    <t>Odstranění podkladů nebo krytů strojně plochy jednotlivě přes 50 m2 do 200 m2 s přemístěním hmot na skládku na vzdálenost do 20 m nebo s naložením na dopravní prostředek z kameniva hrubého drceného, o tl. vrstvy přes 200 do 300 mm</t>
  </si>
  <si>
    <t>190</t>
  </si>
  <si>
    <t>113107171</t>
  </si>
  <si>
    <t>Odstranění podkladu z betonu prostého tl 150 mm strojně pl přes 50 do 200 m2</t>
  </si>
  <si>
    <t>-619969305</t>
  </si>
  <si>
    <t>Odstranění podkladů nebo krytů strojně plochy jednotlivě přes 50 m2 do 200 m2 s přemístěním hmot na skládku na vzdálenost do 20 m nebo s naložením na dopravní prostředek z betonu prostého, o tl. vrstvy přes 100 do 150 mm</t>
  </si>
  <si>
    <t>113107182</t>
  </si>
  <si>
    <t>Odstranění podkladu živičného tl 100 mm strojně pl přes 50 do 200 m2</t>
  </si>
  <si>
    <t>1928447268</t>
  </si>
  <si>
    <t>Odstranění podkladů nebo krytů strojně plochy jednotlivě přes 50 m2 do 200 m2 s přemístěním hmot na skládku na vzdálenost do 20 m nebo s naložením na dopravní prostředek živičných, o tl. vrstvy přes 50 do 100 mm</t>
  </si>
  <si>
    <t>6</t>
  </si>
  <si>
    <t>113107322</t>
  </si>
  <si>
    <t>Odstranění podkladu z kameniva drceného tl 200 mm strojně pl do 50 m2</t>
  </si>
  <si>
    <t>-1091428389</t>
  </si>
  <si>
    <t>Odstranění podkladů nebo krytů strojně plochy jednotlivě do 50 m2 s přemístěním hmot na skládku na vzdálenost do 3 m nebo s naložením na dopravní prostředek z kameniva hrubého drceného, o tl. vrstvy přes 100 do 200 mm</t>
  </si>
  <si>
    <t>7</t>
  </si>
  <si>
    <t>113107323</t>
  </si>
  <si>
    <t>Odstranění podkladu z kameniva drceného tl 300 mm strojně pl do 50 m2</t>
  </si>
  <si>
    <t>-645361010</t>
  </si>
  <si>
    <t>Odstranění podkladů nebo krytů strojně plochy jednotlivě do 50 m2 s přemístěním hmot na skládku na vzdálenost do 3 m nebo s naložením na dopravní prostředek z kameniva hrubého drceného, o tl. vrstvy přes 200 do 300 mm</t>
  </si>
  <si>
    <t>"stávající betonová deska"</t>
  </si>
  <si>
    <t>9</t>
  </si>
  <si>
    <t>8</t>
  </si>
  <si>
    <t>113107331</t>
  </si>
  <si>
    <t>Odstranění podkladu z betonu prostého tl 150 mm strojně pl do 50 m2</t>
  </si>
  <si>
    <t>1008757065</t>
  </si>
  <si>
    <t>Odstranění podkladů nebo krytů strojně plochy jednotlivě do 50 m2 s přemístěním hmot na skládku na vzdálenost do 3 m nebo s naložením na dopravní prostředek z betonu prostého, o tl. vrstvy přes 100 do 150 mm</t>
  </si>
  <si>
    <t>113107341</t>
  </si>
  <si>
    <t>Odstranění podkladu živičného tl 50 mm strojně pl do 50 m2</t>
  </si>
  <si>
    <t>-246601152</t>
  </si>
  <si>
    <t>Odstranění podkladů nebo krytů strojně plochy jednotlivě do 50 m2 s přemístěním hmot na skládku na vzdálenost do 3 m nebo s naložením na dopravní prostředek živičných, o tl. vrstvy do 50 mm</t>
  </si>
  <si>
    <t>10</t>
  </si>
  <si>
    <t>113202111</t>
  </si>
  <si>
    <t>Vytrhání obrub krajníků obrubníků stojatých</t>
  </si>
  <si>
    <t>m</t>
  </si>
  <si>
    <t>-720661680</t>
  </si>
  <si>
    <t>Vytrhání obrub s vybouráním lože, s přemístěním hmot na skládku na vzdálenost do 3 m nebo s naložením na dopravní prostředek z krajníků nebo obrubníků stojatých</t>
  </si>
  <si>
    <t>33</t>
  </si>
  <si>
    <t>11</t>
  </si>
  <si>
    <t>121151104</t>
  </si>
  <si>
    <t>Sejmutí ornice plochy do 100 m2 tl vrstvy do 250 mm strojně</t>
  </si>
  <si>
    <t>-502869282</t>
  </si>
  <si>
    <t>Sejmutí ornice strojně při souvislé ploše do 100 m2, tl. vrstvy přes 200 do 250 mm</t>
  </si>
  <si>
    <t>"sejmutí ornice"</t>
  </si>
  <si>
    <t>54</t>
  </si>
  <si>
    <t>12</t>
  </si>
  <si>
    <t>131251102</t>
  </si>
  <si>
    <t>Hloubení jam nezapažených v hornině třídy těžitelnosti I, skupiny 3 objem do 50 m3 strojně</t>
  </si>
  <si>
    <t>m3</t>
  </si>
  <si>
    <t>1085757578</t>
  </si>
  <si>
    <t>Hloubení nezapažených jam a zářezů strojně s urovnáním dna do předepsaného profilu a spádu v hornině třídy těžitelnosti I skupiny 3 přes 20 do 50 m3</t>
  </si>
  <si>
    <t>"prohloubení pro nové vrstvy"</t>
  </si>
  <si>
    <t>"v místě stávající asfaltové plochy"</t>
  </si>
  <si>
    <t>190*0,3</t>
  </si>
  <si>
    <t>"v místě okapového chodníku"</t>
  </si>
  <si>
    <t>1*0,2</t>
  </si>
  <si>
    <t>" v místě ornice"</t>
  </si>
  <si>
    <t>54*0,2</t>
  </si>
  <si>
    <t>"mimo stávající plochy"</t>
  </si>
  <si>
    <t>46*0,45</t>
  </si>
  <si>
    <t>13</t>
  </si>
  <si>
    <t>132251101</t>
  </si>
  <si>
    <t xml:space="preserve">Hloubení rýh nezapažených  š do 800 mm v hornině třídy těžitelnosti I, skupiny 3 objem do 20 m3 strojně</t>
  </si>
  <si>
    <t>236432830</t>
  </si>
  <si>
    <t>Hloubení nezapažených rýh šířky do 800 mm strojně s urovnáním dna do předepsaného profilu a spádu v hornině třídy těžitelnosti I skupiny 3 do 20 m3</t>
  </si>
  <si>
    <t>"dle výkresu číslo 102 a technické zprávy"</t>
  </si>
  <si>
    <t>"přípojky ke žlabům"</t>
  </si>
  <si>
    <t>10*0,6*0,5</t>
  </si>
  <si>
    <t>14</t>
  </si>
  <si>
    <t>133251101</t>
  </si>
  <si>
    <t>Hloubení šachet nezapažených v hornině třídy těžitelnosti I, skupiny 3 objem do 20 m3</t>
  </si>
  <si>
    <t>1399846019</t>
  </si>
  <si>
    <t>Hloubení nezapažených šachet strojně v hornině třídy těžitelnosti I skupiny 3 do 20 m3</t>
  </si>
  <si>
    <t xml:space="preserve">"kolem bourané  vpusti"</t>
  </si>
  <si>
    <t>2*2*1,8</t>
  </si>
  <si>
    <t>162251102</t>
  </si>
  <si>
    <t>Vodorovné přemístění do 50 m výkopku/sypaniny z horniny třídy těžitelnosti I, skupiny 1 až 3</t>
  </si>
  <si>
    <t>565119467</t>
  </si>
  <si>
    <t>Vodorovné přemístění výkopku nebo sypaniny po suchu na obvyklém dopravním prostředku, bez naložení výkopku, avšak se složením bez rozhrnutí z horniny třídy těžitelnosti I skupiny 1 až 3 na vzdálenost přes 20 do 50 m</t>
  </si>
  <si>
    <t>"sejmutá ornice použitá zpět pro zatravněné plochy na meziskládku a zpět"</t>
  </si>
  <si>
    <t>65*0,15*2</t>
  </si>
  <si>
    <t>"vykopaná zemina pro zpětné zásypy na meziskládku a zpět"</t>
  </si>
  <si>
    <t>19,5*2</t>
  </si>
  <si>
    <t>16</t>
  </si>
  <si>
    <t>162751117</t>
  </si>
  <si>
    <t>Vodorovné přemístění do 10000 m výkopku/sypaniny z horniny třídy těžitelnosti I, skupiny 1 až 3</t>
  </si>
  <si>
    <t>-1897180881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</si>
  <si>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</si>
  <si>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"odvoz přebytečné zeminy a ornice na skládku"</t>
  </si>
  <si>
    <t>54*0,25+88,7+7,2+3-26,7-65*0,15</t>
  </si>
  <si>
    <t>17</t>
  </si>
  <si>
    <t>162751119</t>
  </si>
  <si>
    <t>Příplatek k vodorovnému přemístění výkopku/sypaniny z horniny třídy těžitelnosti I, skupiny 1 až 3 ZKD 1000 m přes 10000 m</t>
  </si>
  <si>
    <t>-1652034161</t>
  </si>
  <si>
    <t xml:space="preserve"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</t>
  </si>
  <si>
    <t>"celkem 20km"</t>
  </si>
  <si>
    <t>75,95*10</t>
  </si>
  <si>
    <t>18</t>
  </si>
  <si>
    <t>167151101</t>
  </si>
  <si>
    <t>Nakládání výkopku z hornin třídy těžitelnosti I, skupiny 1 až 3 do 100 m3</t>
  </si>
  <si>
    <t>348157158</t>
  </si>
  <si>
    <t>Nakládání, skládání a překládání neulehlého výkopku nebo sypaniny strojně nakládání, množství do 100 m3, z horniny třídy těžitelnosti I, skupiny 1 až 3</t>
  </si>
  <si>
    <t>"sejmutá ornice použitá zpět pro zatravněné plochy z meziskládky"</t>
  </si>
  <si>
    <t>65*0,15</t>
  </si>
  <si>
    <t>"vykopaná zemina pro zpětné zásypy z meziskládky"</t>
  </si>
  <si>
    <t>19,5</t>
  </si>
  <si>
    <t>19</t>
  </si>
  <si>
    <t>171251201</t>
  </si>
  <si>
    <t>Uložení sypaniny na skládky nebo meziskládky</t>
  </si>
  <si>
    <t>-1505005195</t>
  </si>
  <si>
    <t>Uložení sypaniny na skládky nebo meziskládky bez hutnění s upravením uložené sypaniny do předepsaného tvaru</t>
  </si>
  <si>
    <t>75,95</t>
  </si>
  <si>
    <t>20</t>
  </si>
  <si>
    <t>171201221</t>
  </si>
  <si>
    <t>Poplatek za uložení na skládce (skládkovné) zeminy a kamení kód odpadu 17 05 04</t>
  </si>
  <si>
    <t>t</t>
  </si>
  <si>
    <t>-341659869</t>
  </si>
  <si>
    <t>Poplatek za uložení stavebního odpadu na skládce (skládkovné) zeminy a kamení zatříděného do Katalogu odpadů pod kódem 17 05 04</t>
  </si>
  <si>
    <t>75,95*1,7</t>
  </si>
  <si>
    <t>174151101</t>
  </si>
  <si>
    <t>Zásyp jam, šachet rýh nebo kolem objektů sypaninou se zhutněním</t>
  </si>
  <si>
    <t>1372835778</t>
  </si>
  <si>
    <t>Zásyp sypaninou z jakékoliv horniny strojně s uložením výkopku ve vrstvách se zhutněním jam, šachet, rýh nebo kolem objektů v těchto vykopávkách</t>
  </si>
  <si>
    <t>"zatravněné plochy - E"</t>
  </si>
  <si>
    <t>65*0,3</t>
  </si>
  <si>
    <t>"zpětný zásyp kolem vpusti"</t>
  </si>
  <si>
    <t>7,2</t>
  </si>
  <si>
    <t>22</t>
  </si>
  <si>
    <t>181351003</t>
  </si>
  <si>
    <t>Rozprostření ornice tl vrstvy do 200 mm pl do 100 m2 v rovině nebo ve svahu do 1:5 strojně</t>
  </si>
  <si>
    <t>1526714943</t>
  </si>
  <si>
    <t>Rozprostření a urovnání ornice v rovině nebo ve svahu sklonu do 1:5 strojně při souvislé ploše do 100 m2, tl. vrstvy do 200 mm</t>
  </si>
  <si>
    <t>65</t>
  </si>
  <si>
    <t>23</t>
  </si>
  <si>
    <t>181411131</t>
  </si>
  <si>
    <t>Založení parkového trávníku výsevem plochy do 1000 m2 v rovině a ve svahu do 1:5</t>
  </si>
  <si>
    <t>-1389297887</t>
  </si>
  <si>
    <t>Založení trávníku na půdě předem připravené plochy do 1000 m2 výsevem včetně utažení parkového v rovině nebo na svahu do 1:5</t>
  </si>
  <si>
    <t>24</t>
  </si>
  <si>
    <t>M</t>
  </si>
  <si>
    <t>00572410</t>
  </si>
  <si>
    <t>osivo směs travní parková</t>
  </si>
  <si>
    <t>kg</t>
  </si>
  <si>
    <t>1812149238</t>
  </si>
  <si>
    <t>65*0,025*1,03</t>
  </si>
  <si>
    <t>25</t>
  </si>
  <si>
    <t>181951111</t>
  </si>
  <si>
    <t>Úprava pláně v hornině třídy těžitelnosti I, skupiny 1 až 3 bez zhutnění strojně</t>
  </si>
  <si>
    <t>1969561494</t>
  </si>
  <si>
    <t>Úprava pláně vyrovnáním výškových rozdílů strojně v hornině třídy těžitelnosti I, skupiny 1 až 3 bez zhutnění</t>
  </si>
  <si>
    <t>"obsyp kačírkem - D"</t>
  </si>
  <si>
    <t>1,5</t>
  </si>
  <si>
    <t>26</t>
  </si>
  <si>
    <t>181951112</t>
  </si>
  <si>
    <t>Úprava pláně v hornině třídy těžitelnosti I, skupiny 1 až 3 se zhutněním strojně</t>
  </si>
  <si>
    <t>-69760226</t>
  </si>
  <si>
    <t>Úprava pláně vyrovnáním výškových rozdílů strojně v hornině třídy těžitelnosti I, skupiny 1 až 3 se zhutněním</t>
  </si>
  <si>
    <t>"nová asfaltová vozovka - A"</t>
  </si>
  <si>
    <t>250</t>
  </si>
  <si>
    <t>"nová zpevněná plocha pro pěší - B"</t>
  </si>
  <si>
    <t>5,5</t>
  </si>
  <si>
    <t>"Nová zpevněná plocha - okapový chodník - C"</t>
  </si>
  <si>
    <t>"vpusť"</t>
  </si>
  <si>
    <t>1*1</t>
  </si>
  <si>
    <t>27</t>
  </si>
  <si>
    <t>184818231</t>
  </si>
  <si>
    <t>Ochrana kmene průměru do 300 mm bedněním výšky do 2 m</t>
  </si>
  <si>
    <t>kus</t>
  </si>
  <si>
    <t>1528856048</t>
  </si>
  <si>
    <t>Ochrana kmene bedněním před poškozením stavebním provozem zřízení včetně odstranění výšky bednění do 2 m průměru kmene do 300 mm</t>
  </si>
  <si>
    <t>Vodorovné konstrukce</t>
  </si>
  <si>
    <t>28</t>
  </si>
  <si>
    <t>451541111</t>
  </si>
  <si>
    <t>Lože pod potrubí otevřený výkop ze štěrkodrtě</t>
  </si>
  <si>
    <t>-1988842667</t>
  </si>
  <si>
    <t>Lože pod potrubí, stoky a drobné objekty v otevřeném výkopu ze štěrkodrtě 0-63 mm</t>
  </si>
  <si>
    <t>"přípojky ke žlabům - obsyp potrubí"</t>
  </si>
  <si>
    <t>10*0,6*0,4</t>
  </si>
  <si>
    <t>29</t>
  </si>
  <si>
    <t>451572111</t>
  </si>
  <si>
    <t>Lože pod potrubí otevřený výkop z kameniva drobného těženého</t>
  </si>
  <si>
    <t>-1272746660</t>
  </si>
  <si>
    <t>Lože pod potrubí, stoky a drobné objekty v otevřeném výkopu z kameniva drobného těženého 0 až 4 mm</t>
  </si>
  <si>
    <t>10*0,6*0,1</t>
  </si>
  <si>
    <t>Komunikace pozemní</t>
  </si>
  <si>
    <t>30</t>
  </si>
  <si>
    <t>564851111</t>
  </si>
  <si>
    <t>Podklad ze štěrkodrtě ŠD tl 150 mm</t>
  </si>
  <si>
    <t>-2040394338</t>
  </si>
  <si>
    <t>Podklad ze štěrkodrti ŠD s rozprostřením a zhutněním, po zhutnění tl. 150 mm</t>
  </si>
  <si>
    <t>"fr.0-32"</t>
  </si>
  <si>
    <t>"fr.0-63"</t>
  </si>
  <si>
    <t>31</t>
  </si>
  <si>
    <t>564851112</t>
  </si>
  <si>
    <t>Podklad ze štěrkodrtě ŠD tl 160 mm</t>
  </si>
  <si>
    <t>1818184046</t>
  </si>
  <si>
    <t>Podklad ze štěrkodrti ŠD s rozprostřením a zhutněním, po zhutnění tl. 160 mm</t>
  </si>
  <si>
    <t>32</t>
  </si>
  <si>
    <t>564861111</t>
  </si>
  <si>
    <t>Podklad ze štěrkodrtě ŠD tl 200 mm</t>
  </si>
  <si>
    <t>1089062909</t>
  </si>
  <si>
    <t>Podklad ze štěrkodrti ŠD s rozprostřením a zhutněním, po zhutnění tl. 200 mm</t>
  </si>
  <si>
    <t>573111113</t>
  </si>
  <si>
    <t>Postřik živičný infiltrační s posypem z asfaltu množství 1,5 kg/m2</t>
  </si>
  <si>
    <t>1673119127</t>
  </si>
  <si>
    <t>Postřik infiltrační PI z asfaltu silničního s posypem kamenivem, v množství 1,50 kg/m2</t>
  </si>
  <si>
    <t>34</t>
  </si>
  <si>
    <t>573211109</t>
  </si>
  <si>
    <t>Postřik živičný spojovací z asfaltu v množství 0,50 kg/m2</t>
  </si>
  <si>
    <t>92197579</t>
  </si>
  <si>
    <t>Postřik spojovací PS bez posypu kamenivem z asfaltu silničního, v množství 0,50 kg/m2</t>
  </si>
  <si>
    <t>250*2</t>
  </si>
  <si>
    <t>35</t>
  </si>
  <si>
    <t>577134221</t>
  </si>
  <si>
    <t>Asfaltový beton vrstva obrusná ACO 11+ (ABS) tř. II tl 40 mm š přes 3 m z nemodifikovaného asfaltu</t>
  </si>
  <si>
    <t>247968250</t>
  </si>
  <si>
    <t>Asfaltový beton vrstva obrusná ACO 11+ (ABS) s rozprostřením a se zhutněním z nemodifikovaného asfaltu v pruhu šířky přes 3 m tř. II, po zhutnění tl. 40 mm</t>
  </si>
  <si>
    <t>36</t>
  </si>
  <si>
    <t>577145122</t>
  </si>
  <si>
    <t>Asfaltový beton vrstva ložní ACL 16+ tl 50 mm š přes 3 m z nemodifikovaného asfaltu</t>
  </si>
  <si>
    <t>1283876030</t>
  </si>
  <si>
    <t>Asfaltový beton vrstva ložní ACL 16 + s rozprostřením a zhutněním z nemodifikovaného asfaltu v pruhu šířky přes 3 m, po zhutnění tl. 50 mm</t>
  </si>
  <si>
    <t>37</t>
  </si>
  <si>
    <t>577155122</t>
  </si>
  <si>
    <t>Asfaltový beton vrstva ložní ACL 16+ tl 60 mm š přes 3 m z nemodifikovaného asfaltu</t>
  </si>
  <si>
    <t>163057664</t>
  </si>
  <si>
    <t>Asfaltový beton vrstva ložní ACL 16+ s rozprostřením a zhutněním z nemodifikovaného asfaltu v pruhu šířky přes 3 m, po zhutnění tl. 60 mm</t>
  </si>
  <si>
    <t>38</t>
  </si>
  <si>
    <t>596211110</t>
  </si>
  <si>
    <t>Kladení zámkové dlažby komunikací pro pěší tl 60 mm skupiny A pl do 50 m2</t>
  </si>
  <si>
    <t>121043324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</si>
  <si>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60 mm skupiny A, pro plochy do 50 m2</t>
  </si>
  <si>
    <t>39</t>
  </si>
  <si>
    <t>59245018</t>
  </si>
  <si>
    <t>dlažba tvar obdélník betonová 200x100x60mm přírodní</t>
  </si>
  <si>
    <t>-1975174032</t>
  </si>
  <si>
    <t>5,5*1,1</t>
  </si>
  <si>
    <t>Úpravy povrchů, podlahy a osazování výplní</t>
  </si>
  <si>
    <t>40</t>
  </si>
  <si>
    <t>631311113</t>
  </si>
  <si>
    <t>Mazanina tl do 80 mm z betonu prostého bez zvýšených nároků na prostředí tř. C 12/15</t>
  </si>
  <si>
    <t>1882014102</t>
  </si>
  <si>
    <t>Mazanina z betonu prostého bez zvýšených nároků na prostředí tl. přes 50 do 80 mm tř. C 12/15</t>
  </si>
  <si>
    <t>"pod vpustí"</t>
  </si>
  <si>
    <t>0,05*1*1</t>
  </si>
  <si>
    <t>41</t>
  </si>
  <si>
    <t>637121112</t>
  </si>
  <si>
    <t>Okapový chodník z kačírku tl 150 mm s udusáním</t>
  </si>
  <si>
    <t>-1084993266</t>
  </si>
  <si>
    <t>Okapový chodník z kameniva s udusáním a urovnáním povrchu z kačírku tl. 150 mm</t>
  </si>
  <si>
    <t>42</t>
  </si>
  <si>
    <t>637211122</t>
  </si>
  <si>
    <t>Okapový chodník z betonových dlaždic tl 60 mm kladených do písku se zalitím spár MC</t>
  </si>
  <si>
    <t>1683160238</t>
  </si>
  <si>
    <t>Okapový chodník z dlaždic betonových se zalitím spár cementovou maltou do písku, tl. dlaždic 60 mm</t>
  </si>
  <si>
    <t>Trubní vedení</t>
  </si>
  <si>
    <t>43</t>
  </si>
  <si>
    <t>871265211</t>
  </si>
  <si>
    <t>Kanalizační potrubí z tvrdého PVC jednovrstvé tuhost třídy SN4 DN 110</t>
  </si>
  <si>
    <t>-1430855050</t>
  </si>
  <si>
    <t>Kanalizační potrubí z tvrdého PVC v otevřeném výkopu ve sklonu do 20 %, hladkého plnostěnného jednovrstvého, tuhost třídy SN 4 DN 110</t>
  </si>
  <si>
    <t>8+2</t>
  </si>
  <si>
    <t>44</t>
  </si>
  <si>
    <t>871275811</t>
  </si>
  <si>
    <t>Bourání stávajícího potrubí z PVC nebo PP DN 150</t>
  </si>
  <si>
    <t>-1513116503</t>
  </si>
  <si>
    <t>Bourání stávajícího potrubí z PVC nebo polypropylenu PP v otevřeném výkopu DN do 150</t>
  </si>
  <si>
    <t>"rozebrání stávající vpusti"</t>
  </si>
  <si>
    <t>45</t>
  </si>
  <si>
    <t>871315211</t>
  </si>
  <si>
    <t>Kanalizační potrubí z tvrdého PVC jednovrstvé tuhost třídy SN4 DN 160</t>
  </si>
  <si>
    <t>760273825</t>
  </si>
  <si>
    <t>Kanalizační potrubí z tvrdého PVC v otevřeném výkopu ve sklonu do 20 %, hladkého plnostěnného jednovrstvého, tuhost třídy SN 4 DN 160</t>
  </si>
  <si>
    <t>"přípojka ke vpusti"</t>
  </si>
  <si>
    <t>877310310</t>
  </si>
  <si>
    <t>Montáž kolen na kanalizačním potrubí z PP trub hladkých plnostěnných DN 150</t>
  </si>
  <si>
    <t>872256982</t>
  </si>
  <si>
    <t>Montáž tvarovek na kanalizačním plastovém potrubí z polypropylenu PP hladkého plnostěnného kolen DN 150</t>
  </si>
  <si>
    <t>"u vpusti"</t>
  </si>
  <si>
    <t>47</t>
  </si>
  <si>
    <t>28611362</t>
  </si>
  <si>
    <t>koleno kanalizace PVC KG 160x67°</t>
  </si>
  <si>
    <t>-1315055363</t>
  </si>
  <si>
    <t>48</t>
  </si>
  <si>
    <t>28611363</t>
  </si>
  <si>
    <t>koleno kanalizační PVC KG 160x87°</t>
  </si>
  <si>
    <t>-1661021397</t>
  </si>
  <si>
    <t>49</t>
  </si>
  <si>
    <t>877310330</t>
  </si>
  <si>
    <t>Montáž spojek na kanalizačním potrubí z PP trub hladkých plnostěnných DN 150</t>
  </si>
  <si>
    <t>-60262690</t>
  </si>
  <si>
    <t>Montáž tvarovek na kanalizačním plastovém potrubí z polypropylenu PP hladkého plnostěnného spojek nebo redukcí DN 150</t>
  </si>
  <si>
    <t>50</t>
  </si>
  <si>
    <t>28611742</t>
  </si>
  <si>
    <t>spojka dvouhrdlá kanalizace plastové PVC KG DN 160</t>
  </si>
  <si>
    <t>128400154</t>
  </si>
  <si>
    <t>51</t>
  </si>
  <si>
    <t>892271111</t>
  </si>
  <si>
    <t>Tlaková zkouška vodou potrubí DN 100 nebo 125</t>
  </si>
  <si>
    <t>-831808846</t>
  </si>
  <si>
    <t>Tlakové zkoušky vodou na potrubí DN 100 nebo 125</t>
  </si>
  <si>
    <t>52</t>
  </si>
  <si>
    <t>895941311</t>
  </si>
  <si>
    <t>Zřízení vpusti kanalizační uliční z betonových dílců typ UVB-50</t>
  </si>
  <si>
    <t>-1393097313</t>
  </si>
  <si>
    <t>"nová uliční vpusť"</t>
  </si>
  <si>
    <t>53</t>
  </si>
  <si>
    <t>59223852</t>
  </si>
  <si>
    <t>dno pro uliční vpusť s kalovou prohlubní betonové 450x300x50mm</t>
  </si>
  <si>
    <t>682588476</t>
  </si>
  <si>
    <t>59223864</t>
  </si>
  <si>
    <t>prstenec pro uliční vpusť vyrovnávací betonový 390x60x130mm</t>
  </si>
  <si>
    <t>-469374737</t>
  </si>
  <si>
    <t>55</t>
  </si>
  <si>
    <t>59223858</t>
  </si>
  <si>
    <t>skruž pro uliční vpusť horní betonová 450x570x50mm</t>
  </si>
  <si>
    <t>-656683805</t>
  </si>
  <si>
    <t>56</t>
  </si>
  <si>
    <t>59223854</t>
  </si>
  <si>
    <t>skruž pro uliční vpusť s výtokovým otvorem PVC betonová 450x350x50mm</t>
  </si>
  <si>
    <t>819714950</t>
  </si>
  <si>
    <t>57</t>
  </si>
  <si>
    <t>899202211</t>
  </si>
  <si>
    <t>Demontáž mříží litinových včetně rámů hmotnosti přes 50 do 100 kg</t>
  </si>
  <si>
    <t>1398379911</t>
  </si>
  <si>
    <t>Demontáž mříží litinových včetně rámů, hmotnosti jednotlivě přes 50 do 100 Kg</t>
  </si>
  <si>
    <t>58</t>
  </si>
  <si>
    <t>899204112</t>
  </si>
  <si>
    <t>Osazení mříží litinových včetně rámů a košů na bahno pro třídu zatížení D400, E600</t>
  </si>
  <si>
    <t>-1908517006</t>
  </si>
  <si>
    <t>59</t>
  </si>
  <si>
    <t>55242322</t>
  </si>
  <si>
    <t>mříž uliční s rámem D 400 - 300x500mm</t>
  </si>
  <si>
    <t>-32400939</t>
  </si>
  <si>
    <t>60</t>
  </si>
  <si>
    <t>28661789</t>
  </si>
  <si>
    <t>koš kalový pro vpusť 500x500mm dl.300mm vč. madla</t>
  </si>
  <si>
    <t>-1336252506</t>
  </si>
  <si>
    <t>61</t>
  </si>
  <si>
    <t>8-napoj</t>
  </si>
  <si>
    <t>Napojení nové dešťové kanalizace na stávající</t>
  </si>
  <si>
    <t>93688308</t>
  </si>
  <si>
    <t>"přípojky ke žlabům - 1x navrtávka do stávající šachty + utěsnění prostupu kolem vsazeného potrubí, 1x vložení odbočky na stáv. potrubí"</t>
  </si>
  <si>
    <t>"nová vpusť - na stávající potrubí"</t>
  </si>
  <si>
    <t>Ostatní konstrukce a práce, bourání</t>
  </si>
  <si>
    <t>62</t>
  </si>
  <si>
    <t>916131113</t>
  </si>
  <si>
    <t>Osazení silničního obrubníku betonového ležatého s boční opěrou do lože z betonu prostého</t>
  </si>
  <si>
    <t>-1929793452</t>
  </si>
  <si>
    <t>Osazení silničního obrubníku betonového se zřízením lože, s vyplněním a zatřením spár cementovou maltou ležatého s boční opěrou z betonu prostého, do lože z betonu prostého</t>
  </si>
  <si>
    <t>"silniční nájezdový obrubník"</t>
  </si>
  <si>
    <t>63</t>
  </si>
  <si>
    <t>59217029</t>
  </si>
  <si>
    <t>obrubník betonový silniční nájezdový 1000x150x150mm</t>
  </si>
  <si>
    <t>1171344162</t>
  </si>
  <si>
    <t>2*1,05</t>
  </si>
  <si>
    <t>64</t>
  </si>
  <si>
    <t>916133112</t>
  </si>
  <si>
    <t>Osazení silničního obrubníku betonového ke kruhovým objezdům do lože z betonu prostého s boční opěrou</t>
  </si>
  <si>
    <t>-1310203410</t>
  </si>
  <si>
    <t>Osazení silničního obrubníku ke kruhovým objezdům se zřízením lože tl. do 150 mm, s vyplněním a zatřením spár cementovou maltou betonového, do lože z betonu prostého s boční opěrou</t>
  </si>
  <si>
    <t>"silniční obrubník obloukový"</t>
  </si>
  <si>
    <t>59217053a</t>
  </si>
  <si>
    <t>obrubník betonový silniční obloukový R2 150x250x1000mm</t>
  </si>
  <si>
    <t>77107177</t>
  </si>
  <si>
    <t>8*1,05</t>
  </si>
  <si>
    <t>66</t>
  </si>
  <si>
    <t>91613-uprava</t>
  </si>
  <si>
    <t>Úprava - řezání obrubníku</t>
  </si>
  <si>
    <t>1906760840</t>
  </si>
  <si>
    <t>67</t>
  </si>
  <si>
    <t>916131213</t>
  </si>
  <si>
    <t>Osazení silničního obrubníku betonového stojatého s boční opěrou do lože z betonu prostého</t>
  </si>
  <si>
    <t>-693127455</t>
  </si>
  <si>
    <t>Osazení silničního obrubníku betonového se zřízením lože, s vyplněním a zatřením spár cementovou maltou stojatého s boční opěrou z betonu prostého, do lože z betonu prostého</t>
  </si>
  <si>
    <t>"silniční obrubník"</t>
  </si>
  <si>
    <t>68</t>
  </si>
  <si>
    <t>59217034</t>
  </si>
  <si>
    <t>obrubník betonový silniční 1000x150x300mm</t>
  </si>
  <si>
    <t>633709110</t>
  </si>
  <si>
    <t>50*1,05</t>
  </si>
  <si>
    <t>69</t>
  </si>
  <si>
    <t>916132113</t>
  </si>
  <si>
    <t>Osazení obruby z betonové přídlažby s boční opěrou do lože z betonu prostého</t>
  </si>
  <si>
    <t>686277534</t>
  </si>
  <si>
    <t>Osazení silniční obruby z betonové přídlažby (krajníků) s ložem tl. přes 50 do 100 mm, s vyplněním a zatřením spár cementovou maltou šířky do 250 mm s boční opěrou z betonu prostého, do lože z betonu prostého</t>
  </si>
  <si>
    <t>"silniční přídlažba"</t>
  </si>
  <si>
    <t>70</t>
  </si>
  <si>
    <t>59218002</t>
  </si>
  <si>
    <t>krajník betonový silniční 500x250x100mm</t>
  </si>
  <si>
    <t>-1427936314</t>
  </si>
  <si>
    <t>70*1,05</t>
  </si>
  <si>
    <t>71</t>
  </si>
  <si>
    <t>916231213</t>
  </si>
  <si>
    <t>Osazení chodníkového obrubníku betonového stojatého s boční opěrou do lože z betonu prostého</t>
  </si>
  <si>
    <t>-708481048</t>
  </si>
  <si>
    <t>Osazení chodníkového obrubníku betonového se zřízením lože, s vyplněním a zatřením spár cementovou maltou stojatého s boční opěrou z betonu prostého, do lože z betonu prostého</t>
  </si>
  <si>
    <t>"zahradní obrubník"</t>
  </si>
  <si>
    <t>72</t>
  </si>
  <si>
    <t>59217017</t>
  </si>
  <si>
    <t>obrubník betonový chodníkový 1000x100x250mm</t>
  </si>
  <si>
    <t>-2064955649</t>
  </si>
  <si>
    <t>7*1,05</t>
  </si>
  <si>
    <t>73</t>
  </si>
  <si>
    <t>916991121</t>
  </si>
  <si>
    <t>Lože pod obrubníky, krajníky nebo obruby z dlažebních kostek z betonu prostého</t>
  </si>
  <si>
    <t>-1826687554</t>
  </si>
  <si>
    <t>Lože pod obrubníky, krajníky nebo obruby z dlažebních kostek z betonu prostého</t>
  </si>
  <si>
    <t>"min. C20/25XF3"</t>
  </si>
  <si>
    <t>0,2*0,3*(50+7+70+1,5+6+3,5+1,5)</t>
  </si>
  <si>
    <t>74</t>
  </si>
  <si>
    <t>919732211</t>
  </si>
  <si>
    <t>Styčná spára napojení nového živičného povrchu na stávající za tepla š 15 mm hl 25 mm s prořezáním</t>
  </si>
  <si>
    <t>1707350764</t>
  </si>
  <si>
    <t>Styčná pracovní spára při napojení nového živičného povrchu na stávající se zalitím za tepla modifikovanou asfaltovou hmotou s posypem vápenným hydrátem šířky do 15 mm, hloubky do 25 mm včetně prořezání spáry</t>
  </si>
  <si>
    <t>"napojení nových a stávajících asfaltových povrchů"</t>
  </si>
  <si>
    <t>75</t>
  </si>
  <si>
    <t>919735112</t>
  </si>
  <si>
    <t>Řezání stávajícího živičného krytu hl do 100 mm</t>
  </si>
  <si>
    <t>-1535429651</t>
  </si>
  <si>
    <t>Řezání stávajícího živičného krytu nebo podkladu hloubky přes 50 do 100 mm</t>
  </si>
  <si>
    <t>"okraj stávající plochy"</t>
  </si>
  <si>
    <t>76</t>
  </si>
  <si>
    <t>890311851</t>
  </si>
  <si>
    <t>Bourání šachet ze ŽB strojně obestavěného prostoru do 1,5 m3</t>
  </si>
  <si>
    <t>820493209</t>
  </si>
  <si>
    <t>Bourání šachet a jímek strojně velikosti obestavěného prostoru do 1,5 m3 ze železobetonu</t>
  </si>
  <si>
    <t>3,14*0,35*0,35*1,8</t>
  </si>
  <si>
    <t>77</t>
  </si>
  <si>
    <t>935113211</t>
  </si>
  <si>
    <t>Osazení odvodňovacího betonového žlabu s krycím roštem šířky do 200 mm</t>
  </si>
  <si>
    <t>-1681995722</t>
  </si>
  <si>
    <t>Osazení odvodňovacího žlabu s krycím roštem betonového šířky do 200 mm</t>
  </si>
  <si>
    <t>"D400 vč. vpusti"</t>
  </si>
  <si>
    <t>3,5</t>
  </si>
  <si>
    <t>"B125 vč. vpusti"</t>
  </si>
  <si>
    <t>78</t>
  </si>
  <si>
    <t>59227036a</t>
  </si>
  <si>
    <t>žlab odvodňovací betonový D400 200x200x1000mm vč. vpustě</t>
  </si>
  <si>
    <t>260760334</t>
  </si>
  <si>
    <t>79</t>
  </si>
  <si>
    <t>59227035a</t>
  </si>
  <si>
    <t>žlab odvodňovací betonový B125 120x130x1000mm vč. vpustě</t>
  </si>
  <si>
    <t>102399239</t>
  </si>
  <si>
    <t>80</t>
  </si>
  <si>
    <t>56241030a</t>
  </si>
  <si>
    <t>rošt mřížkový litinový B125 pro žlab š 130mm</t>
  </si>
  <si>
    <t>1913428714</t>
  </si>
  <si>
    <t>81</t>
  </si>
  <si>
    <t>56241035a</t>
  </si>
  <si>
    <t>rošt mřížkový D400 litina pro žlab š 200mm</t>
  </si>
  <si>
    <t>1315625691</t>
  </si>
  <si>
    <t>997</t>
  </si>
  <si>
    <t>Přesun sutě</t>
  </si>
  <si>
    <t>82</t>
  </si>
  <si>
    <t>997221551</t>
  </si>
  <si>
    <t>Vodorovná doprava suti ze sypkých materiálů do 1 km</t>
  </si>
  <si>
    <t>-301730639</t>
  </si>
  <si>
    <t>Vodorovná doprava suti bez naložení, ale se složením a s hrubým urovnáním ze sypkých materiálů, na vzdálenost do 1 km</t>
  </si>
  <si>
    <t>83</t>
  </si>
  <si>
    <t>997221559</t>
  </si>
  <si>
    <t>Příplatek ZKD 1 km u vodorovné dopravy suti ze sypkých materiálů</t>
  </si>
  <si>
    <t>-1755892560</t>
  </si>
  <si>
    <t>Vodorovná doprava suti bez naložení, ale se složením a s hrubým urovnáním Příplatek k ceně za každý další i započatý 1 km přes 1 km</t>
  </si>
  <si>
    <t>240,42*19 'Přepočtené koeficientem množství</t>
  </si>
  <si>
    <t>84</t>
  </si>
  <si>
    <t>997221615</t>
  </si>
  <si>
    <t>Poplatek za uložení na skládce (skládkovné) stavebního odpadu betonového kód odpadu 17 01 01</t>
  </si>
  <si>
    <t>-587244355</t>
  </si>
  <si>
    <t>Poplatek za uložení stavebního odpadu na skládce (skládkovné) z prostého betonu zatříděného do Katalogu odpadů pod kódem 17 01 01</t>
  </si>
  <si>
    <t>0,255+18,768+61,75+2,925+7,79+1,329</t>
  </si>
  <si>
    <t>85</t>
  </si>
  <si>
    <t>997221645</t>
  </si>
  <si>
    <t>Poplatek za uložení na skládce (skládkovné) odpadu asfaltového bez dehtu kód odpadu 17 03 02</t>
  </si>
  <si>
    <t>-1857124110</t>
  </si>
  <si>
    <t>Poplatek za uložení stavebního odpadu na skládce (skládkovné) asfaltového bez obsahu dehtu zatříděného do Katalogu odpadů pod kódem 17 03 02</t>
  </si>
  <si>
    <t>41,8+4,508</t>
  </si>
  <si>
    <t>86</t>
  </si>
  <si>
    <t>997221655</t>
  </si>
  <si>
    <t>-1408758950</t>
  </si>
  <si>
    <t>83,6+13,63+3,96</t>
  </si>
  <si>
    <t>87</t>
  </si>
  <si>
    <t>469973116</t>
  </si>
  <si>
    <t>Poplatek za uložení na skládce (skládkovné) stavebního odpadu směsného kód odpadu 17 09 04</t>
  </si>
  <si>
    <t>122775801</t>
  </si>
  <si>
    <t>Poplatek za uložení stavebního odpadu na skládce (skládkovné) na skládce (skládkovné) směsného stavebního a demoličního zatříděného do Katalogu odpadů pod kódem 17 09 04</t>
  </si>
  <si>
    <t>0,105</t>
  </si>
  <si>
    <t>998</t>
  </si>
  <si>
    <t>Přesun hmot</t>
  </si>
  <si>
    <t>88</t>
  </si>
  <si>
    <t>998225111</t>
  </si>
  <si>
    <t>Přesun hmot pro pozemní komunikace s krytem z kamene, monolitickým betonovým nebo živičným</t>
  </si>
  <si>
    <t>-1463523229</t>
  </si>
  <si>
    <t>Přesun hmot pro komunikace s krytem z kameniva, monolitickým betonovým nebo živičným dopravní vzdálenost do 200 m jakékoliv délky objektu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</si>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</sst>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7" fillId="0" borderId="0" applyNumberFormat="0" applyFill="0" applyBorder="0" applyAlignment="0" applyProtection="0"/>
  </cellStyleXfs>
  <cellXfs count="35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9" fillId="0" borderId="15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166" fontId="29" fillId="0" borderId="21" xfId="0" applyNumberFormat="1" applyFont="1" applyBorder="1" applyAlignment="1" applyProtection="1">
      <alignment vertical="center"/>
    </xf>
    <xf numFmtId="4" fontId="29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2" fillId="0" borderId="13" xfId="0" applyNumberFormat="1" applyFont="1" applyBorder="1" applyAlignment="1" applyProtection="1"/>
    <xf numFmtId="166" fontId="32" fillId="0" borderId="14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36" fillId="0" borderId="23" xfId="0" applyFont="1" applyBorder="1" applyAlignment="1" applyProtection="1">
      <alignment horizontal="center" vertical="center"/>
    </xf>
    <xf numFmtId="49" fontId="36" fillId="0" borderId="23" xfId="0" applyNumberFormat="1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center" vertical="center" wrapText="1"/>
    </xf>
    <xf numFmtId="167" fontId="36" fillId="0" borderId="23" xfId="0" applyNumberFormat="1" applyFont="1" applyBorder="1" applyAlignment="1" applyProtection="1">
      <alignment vertical="center"/>
    </xf>
    <xf numFmtId="4" fontId="36" fillId="2" borderId="23" xfId="0" applyNumberFormat="1" applyFont="1" applyFill="1" applyBorder="1" applyAlignment="1" applyProtection="1">
      <alignment vertical="center"/>
      <protection locked="0"/>
    </xf>
    <xf numFmtId="4" fontId="36" fillId="0" borderId="23" xfId="0" applyNumberFormat="1" applyFont="1" applyBorder="1" applyAlignment="1" applyProtection="1">
      <alignment vertical="center"/>
    </xf>
    <xf numFmtId="0" fontId="37" fillId="0" borderId="4" xfId="0" applyFont="1" applyBorder="1" applyAlignment="1">
      <alignment vertical="center"/>
    </xf>
    <xf numFmtId="0" fontId="36" fillId="2" borderId="15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0" fillId="0" borderId="0" xfId="0" applyAlignment="1">
      <alignment vertical="top"/>
    </xf>
    <xf numFmtId="0" fontId="38" fillId="0" borderId="24" xfId="0" applyFont="1" applyBorder="1" applyAlignment="1">
      <alignment vertical="center" wrapText="1"/>
    </xf>
    <xf numFmtId="0" fontId="38" fillId="0" borderId="25" xfId="0" applyFont="1" applyBorder="1" applyAlignment="1">
      <alignment vertical="center" wrapText="1"/>
    </xf>
    <xf numFmtId="0" fontId="38" fillId="0" borderId="26" xfId="0" applyFont="1" applyBorder="1" applyAlignment="1">
      <alignment vertical="center" wrapText="1"/>
    </xf>
    <xf numFmtId="0" fontId="38" fillId="0" borderId="27" xfId="0" applyFont="1" applyBorder="1" applyAlignment="1">
      <alignment horizontal="center" vertical="center" wrapText="1"/>
    </xf>
    <xf numFmtId="0" fontId="39" fillId="0" borderId="1" xfId="0" applyFont="1" applyBorder="1" applyAlignment="1">
      <alignment horizontal="center" vertical="center" wrapText="1"/>
    </xf>
    <xf numFmtId="0" fontId="38" fillId="0" borderId="28" xfId="0" applyFont="1" applyBorder="1" applyAlignment="1">
      <alignment horizontal="center" vertical="center" wrapText="1"/>
    </xf>
    <xf numFmtId="0" fontId="38" fillId="0" borderId="27" xfId="0" applyFont="1" applyBorder="1" applyAlignment="1">
      <alignment vertical="center" wrapText="1"/>
    </xf>
    <xf numFmtId="0" fontId="40" fillId="0" borderId="29" xfId="0" applyFont="1" applyBorder="1" applyAlignment="1">
      <alignment horizontal="left" wrapText="1"/>
    </xf>
    <xf numFmtId="0" fontId="38" fillId="0" borderId="28" xfId="0" applyFont="1" applyBorder="1" applyAlignment="1">
      <alignment vertical="center" wrapText="1"/>
    </xf>
    <xf numFmtId="0" fontId="40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27" xfId="0" applyFont="1" applyBorder="1" applyAlignment="1">
      <alignment vertical="center" wrapText="1"/>
    </xf>
    <xf numFmtId="0" fontId="41" fillId="0" borderId="1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vertical="center"/>
    </xf>
    <xf numFmtId="49" fontId="41" fillId="0" borderId="1" xfId="0" applyNumberFormat="1" applyFont="1" applyBorder="1" applyAlignment="1">
      <alignment horizontal="left" vertical="center" wrapText="1"/>
    </xf>
    <xf numFmtId="49" fontId="41" fillId="0" borderId="1" xfId="0" applyNumberFormat="1" applyFont="1" applyBorder="1" applyAlignment="1">
      <alignment vertical="center" wrapText="1"/>
    </xf>
    <xf numFmtId="0" fontId="38" fillId="0" borderId="30" xfId="0" applyFont="1" applyBorder="1" applyAlignment="1">
      <alignment vertical="center" wrapText="1"/>
    </xf>
    <xf numFmtId="0" fontId="43" fillId="0" borderId="29" xfId="0" applyFont="1" applyBorder="1" applyAlignment="1">
      <alignment vertical="center" wrapText="1"/>
    </xf>
    <xf numFmtId="0" fontId="38" fillId="0" borderId="31" xfId="0" applyFont="1" applyBorder="1" applyAlignment="1">
      <alignment vertical="center" wrapText="1"/>
    </xf>
    <xf numFmtId="0" fontId="38" fillId="0" borderId="1" xfId="0" applyFont="1" applyBorder="1" applyAlignment="1">
      <alignment vertical="top"/>
    </xf>
    <xf numFmtId="0" fontId="38" fillId="0" borderId="0" xfId="0" applyFont="1" applyAlignment="1">
      <alignment vertical="top"/>
    </xf>
    <xf numFmtId="0" fontId="38" fillId="0" borderId="24" xfId="0" applyFont="1" applyBorder="1" applyAlignment="1">
      <alignment horizontal="left" vertical="center"/>
    </xf>
    <xf numFmtId="0" fontId="38" fillId="0" borderId="25" xfId="0" applyFont="1" applyBorder="1" applyAlignment="1">
      <alignment horizontal="left" vertical="center"/>
    </xf>
    <xf numFmtId="0" fontId="38" fillId="0" borderId="26" xfId="0" applyFont="1" applyBorder="1" applyAlignment="1">
      <alignment horizontal="left" vertical="center"/>
    </xf>
    <xf numFmtId="0" fontId="38" fillId="0" borderId="27" xfId="0" applyFont="1" applyBorder="1" applyAlignment="1">
      <alignment horizontal="left" vertical="center"/>
    </xf>
    <xf numFmtId="0" fontId="39" fillId="0" borderId="1" xfId="0" applyFont="1" applyBorder="1" applyAlignment="1">
      <alignment horizontal="center" vertical="center"/>
    </xf>
    <xf numFmtId="0" fontId="38" fillId="0" borderId="28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40" fillId="0" borderId="29" xfId="0" applyFont="1" applyBorder="1" applyAlignment="1">
      <alignment horizontal="center" vertical="center"/>
    </xf>
    <xf numFmtId="0" fontId="44" fillId="0" borderId="29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2" fillId="0" borderId="0" xfId="0" applyFont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1" fillId="0" borderId="0" xfId="0" applyFont="1" applyAlignment="1">
      <alignment horizontal="left" vertical="center"/>
    </xf>
    <xf numFmtId="0" fontId="42" fillId="0" borderId="27" xfId="0" applyFont="1" applyBorder="1" applyAlignment="1">
      <alignment horizontal="left" vertical="center"/>
    </xf>
    <xf numFmtId="0" fontId="41" fillId="0" borderId="1" xfId="0" applyFont="1" applyFill="1" applyBorder="1" applyAlignment="1">
      <alignment horizontal="left" vertical="center"/>
    </xf>
    <xf numFmtId="0" fontId="41" fillId="0" borderId="1" xfId="0" applyFont="1" applyFill="1" applyBorder="1" applyAlignment="1">
      <alignment horizontal="center" vertical="center"/>
    </xf>
    <xf numFmtId="0" fontId="38" fillId="0" borderId="30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8" fillId="0" borderId="31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center" vertical="center" wrapText="1"/>
    </xf>
    <xf numFmtId="0" fontId="38" fillId="0" borderId="24" xfId="0" applyFont="1" applyBorder="1" applyAlignment="1">
      <alignment horizontal="left" vertical="center" wrapText="1"/>
    </xf>
    <xf numFmtId="0" fontId="38" fillId="0" borderId="25" xfId="0" applyFont="1" applyBorder="1" applyAlignment="1">
      <alignment horizontal="left" vertical="center" wrapText="1"/>
    </xf>
    <xf numFmtId="0" fontId="38" fillId="0" borderId="26" xfId="0" applyFont="1" applyBorder="1" applyAlignment="1">
      <alignment horizontal="left" vertical="center" wrapText="1"/>
    </xf>
    <xf numFmtId="0" fontId="38" fillId="0" borderId="27" xfId="0" applyFont="1" applyBorder="1" applyAlignment="1">
      <alignment horizontal="left" vertical="center" wrapText="1"/>
    </xf>
    <xf numFmtId="0" fontId="38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/>
    </xf>
    <xf numFmtId="0" fontId="42" fillId="0" borderId="28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/>
    </xf>
    <xf numFmtId="0" fontId="42" fillId="0" borderId="30" xfId="0" applyFont="1" applyBorder="1" applyAlignment="1">
      <alignment horizontal="left" vertical="center" wrapText="1"/>
    </xf>
    <xf numFmtId="0" fontId="42" fillId="0" borderId="29" xfId="0" applyFont="1" applyBorder="1" applyAlignment="1">
      <alignment horizontal="left" vertical="center" wrapText="1"/>
    </xf>
    <xf numFmtId="0" fontId="42" fillId="0" borderId="3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top"/>
    </xf>
    <xf numFmtId="0" fontId="41" fillId="0" borderId="1" xfId="0" applyFont="1" applyBorder="1" applyAlignment="1">
      <alignment horizontal="center" vertical="top"/>
    </xf>
    <xf numFmtId="0" fontId="42" fillId="0" borderId="30" xfId="0" applyFont="1" applyBorder="1" applyAlignment="1">
      <alignment horizontal="left" vertical="center"/>
    </xf>
    <xf numFmtId="0" fontId="42" fillId="0" borderId="3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4" fillId="0" borderId="0" xfId="0" applyFont="1" applyAlignment="1">
      <alignment vertical="center"/>
    </xf>
    <xf numFmtId="0" fontId="40" fillId="0" borderId="1" xfId="0" applyFont="1" applyBorder="1" applyAlignment="1">
      <alignment vertical="center"/>
    </xf>
    <xf numFmtId="0" fontId="44" fillId="0" borderId="29" xfId="0" applyFont="1" applyBorder="1" applyAlignment="1">
      <alignment vertical="center"/>
    </xf>
    <xf numFmtId="0" fontId="40" fillId="0" borderId="29" xfId="0" applyFont="1" applyBorder="1" applyAlignment="1">
      <alignment vertical="center"/>
    </xf>
    <xf numFmtId="0" fontId="41" fillId="0" borderId="1" xfId="0" applyFont="1" applyBorder="1" applyAlignment="1">
      <alignment vertical="top"/>
    </xf>
    <xf numFmtId="49" fontId="41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0" fillId="0" borderId="29" xfId="0" applyFont="1" applyBorder="1" applyAlignment="1">
      <alignment horizontal="left"/>
    </xf>
    <xf numFmtId="0" fontId="44" fillId="0" borderId="29" xfId="0" applyFont="1" applyBorder="1" applyAlignment="1"/>
    <xf numFmtId="0" fontId="38" fillId="0" borderId="27" xfId="0" applyFont="1" applyBorder="1" applyAlignment="1">
      <alignment vertical="top"/>
    </xf>
    <xf numFmtId="0" fontId="38" fillId="0" borderId="28" xfId="0" applyFont="1" applyBorder="1" applyAlignment="1">
      <alignment vertical="top"/>
    </xf>
    <xf numFmtId="0" fontId="38" fillId="0" borderId="30" xfId="0" applyFont="1" applyBorder="1" applyAlignment="1">
      <alignment vertical="top"/>
    </xf>
    <xf numFmtId="0" fontId="38" fillId="0" borderId="29" xfId="0" applyFont="1" applyBorder="1" applyAlignment="1">
      <alignment vertical="top"/>
    </xf>
    <xf numFmtId="0" fontId="38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20</v>
      </c>
      <c r="AL7" s="23"/>
      <c r="AM7" s="23"/>
      <c r="AN7" s="28" t="s">
        <v>19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21</v>
      </c>
      <c r="E8" s="23"/>
      <c r="F8" s="23"/>
      <c r="G8" s="23"/>
      <c r="H8" s="23"/>
      <c r="I8" s="23"/>
      <c r="J8" s="23"/>
      <c r="K8" s="28" t="s">
        <v>22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23</v>
      </c>
      <c r="AL8" s="23"/>
      <c r="AM8" s="23"/>
      <c r="AN8" s="34" t="s">
        <v>24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25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26</v>
      </c>
      <c r="AL10" s="23"/>
      <c r="AM10" s="23"/>
      <c r="AN10" s="28" t="s">
        <v>19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27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28</v>
      </c>
      <c r="AL11" s="23"/>
      <c r="AM11" s="23"/>
      <c r="AN11" s="28" t="s">
        <v>19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29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26</v>
      </c>
      <c r="AL13" s="23"/>
      <c r="AM13" s="23"/>
      <c r="AN13" s="35" t="s">
        <v>30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30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28</v>
      </c>
      <c r="AL14" s="23"/>
      <c r="AM14" s="23"/>
      <c r="AN14" s="35" t="s">
        <v>30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31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26</v>
      </c>
      <c r="AL16" s="23"/>
      <c r="AM16" s="23"/>
      <c r="AN16" s="28" t="s">
        <v>19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32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28</v>
      </c>
      <c r="AL17" s="23"/>
      <c r="AM17" s="23"/>
      <c r="AN17" s="28" t="s">
        <v>19</v>
      </c>
      <c r="AO17" s="23"/>
      <c r="AP17" s="23"/>
      <c r="AQ17" s="23"/>
      <c r="AR17" s="21"/>
      <c r="BE17" s="32"/>
      <c r="BS17" s="18" t="s">
        <v>33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34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26</v>
      </c>
      <c r="AL19" s="23"/>
      <c r="AM19" s="23"/>
      <c r="AN19" s="28" t="s">
        <v>19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35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28</v>
      </c>
      <c r="AL20" s="23"/>
      <c r="AM20" s="23"/>
      <c r="AN20" s="28" t="s">
        <v>19</v>
      </c>
      <c r="AO20" s="23"/>
      <c r="AP20" s="23"/>
      <c r="AQ20" s="23"/>
      <c r="AR20" s="21"/>
      <c r="BE20" s="32"/>
      <c r="BS20" s="18" t="s">
        <v>33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36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47.25" customHeight="1">
      <c r="B23" s="22"/>
      <c r="C23" s="23"/>
      <c r="D23" s="23"/>
      <c r="E23" s="37" t="s">
        <v>37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38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ROUND(AG54,2)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39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40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41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42</v>
      </c>
      <c r="E29" s="48"/>
      <c r="F29" s="33" t="s">
        <v>43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ROUND(AZ54,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ROUND(AV54,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44</v>
      </c>
      <c r="G30" s="48"/>
      <c r="H30" s="48"/>
      <c r="I30" s="48"/>
      <c r="J30" s="48"/>
      <c r="K30" s="48"/>
      <c r="L30" s="49">
        <v>0.14999999999999999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ROUND(BA54,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ROUND(AW54,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45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ROUND(BB54,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46</v>
      </c>
      <c r="G32" s="48"/>
      <c r="H32" s="48"/>
      <c r="I32" s="48"/>
      <c r="J32" s="48"/>
      <c r="K32" s="48"/>
      <c r="L32" s="49">
        <v>0.14999999999999999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ROUND(BC54,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47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ROUND(BD54,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3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9"/>
    </row>
    <row r="35" s="2" customFormat="1" ht="25.92" customHeight="1">
      <c r="A35" s="39"/>
      <c r="B35" s="40"/>
      <c r="C35" s="53"/>
      <c r="D35" s="54" t="s">
        <v>48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49</v>
      </c>
      <c r="U35" s="55"/>
      <c r="V35" s="55"/>
      <c r="W35" s="55"/>
      <c r="X35" s="57" t="s">
        <v>50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6.96" customHeight="1">
      <c r="A37" s="39"/>
      <c r="B37" s="60"/>
      <c r="C37" s="61"/>
      <c r="D37" s="61"/>
      <c r="E37" s="61"/>
      <c r="F37" s="61"/>
      <c r="G37" s="61"/>
      <c r="H37" s="61"/>
      <c r="I37" s="61"/>
      <c r="J37" s="61"/>
      <c r="K37" s="61"/>
      <c r="L37" s="61"/>
      <c r="M37" s="61"/>
      <c r="N37" s="61"/>
      <c r="O37" s="61"/>
      <c r="P37" s="61"/>
      <c r="Q37" s="61"/>
      <c r="R37" s="61"/>
      <c r="S37" s="61"/>
      <c r="T37" s="61"/>
      <c r="U37" s="61"/>
      <c r="V37" s="61"/>
      <c r="W37" s="61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61"/>
      <c r="AM37" s="61"/>
      <c r="AN37" s="61"/>
      <c r="AO37" s="61"/>
      <c r="AP37" s="61"/>
      <c r="AQ37" s="61"/>
      <c r="AR37" s="45"/>
      <c r="BE37" s="39"/>
    </row>
    <row r="41" s="2" customFormat="1" ht="6.96" customHeight="1">
      <c r="A41" s="39"/>
      <c r="B41" s="62"/>
      <c r="C41" s="63"/>
      <c r="D41" s="63"/>
      <c r="E41" s="63"/>
      <c r="F41" s="63"/>
      <c r="G41" s="63"/>
      <c r="H41" s="63"/>
      <c r="I41" s="63"/>
      <c r="J41" s="63"/>
      <c r="K41" s="63"/>
      <c r="L41" s="63"/>
      <c r="M41" s="63"/>
      <c r="N41" s="63"/>
      <c r="O41" s="63"/>
      <c r="P41" s="63"/>
      <c r="Q41" s="63"/>
      <c r="R41" s="63"/>
      <c r="S41" s="63"/>
      <c r="T41" s="63"/>
      <c r="U41" s="63"/>
      <c r="V41" s="63"/>
      <c r="W41" s="63"/>
      <c r="X41" s="63"/>
      <c r="Y41" s="63"/>
      <c r="Z41" s="63"/>
      <c r="AA41" s="63"/>
      <c r="AB41" s="63"/>
      <c r="AC41" s="63"/>
      <c r="AD41" s="63"/>
      <c r="AE41" s="63"/>
      <c r="AF41" s="63"/>
      <c r="AG41" s="63"/>
      <c r="AH41" s="63"/>
      <c r="AI41" s="63"/>
      <c r="AJ41" s="63"/>
      <c r="AK41" s="63"/>
      <c r="AL41" s="63"/>
      <c r="AM41" s="63"/>
      <c r="AN41" s="63"/>
      <c r="AO41" s="63"/>
      <c r="AP41" s="63"/>
      <c r="AQ41" s="63"/>
      <c r="AR41" s="45"/>
      <c r="BE41" s="39"/>
    </row>
    <row r="42" s="2" customFormat="1" ht="24.96" customHeight="1">
      <c r="A42" s="39"/>
      <c r="B42" s="40"/>
      <c r="C42" s="24" t="s">
        <v>51</v>
      </c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  <c r="AF42" s="41"/>
      <c r="AG42" s="41"/>
      <c r="AH42" s="41"/>
      <c r="AI42" s="41"/>
      <c r="AJ42" s="41"/>
      <c r="AK42" s="41"/>
      <c r="AL42" s="41"/>
      <c r="AM42" s="41"/>
      <c r="AN42" s="41"/>
      <c r="AO42" s="41"/>
      <c r="AP42" s="41"/>
      <c r="AQ42" s="41"/>
      <c r="AR42" s="45"/>
      <c r="BE42" s="39"/>
    </row>
    <row r="43" s="2" customFormat="1" ht="6.96" customHeight="1">
      <c r="A43" s="39"/>
      <c r="B43" s="40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1"/>
      <c r="W43" s="41"/>
      <c r="X43" s="41"/>
      <c r="Y43" s="41"/>
      <c r="Z43" s="41"/>
      <c r="AA43" s="41"/>
      <c r="AB43" s="41"/>
      <c r="AC43" s="41"/>
      <c r="AD43" s="41"/>
      <c r="AE43" s="41"/>
      <c r="AF43" s="41"/>
      <c r="AG43" s="41"/>
      <c r="AH43" s="41"/>
      <c r="AI43" s="41"/>
      <c r="AJ43" s="41"/>
      <c r="AK43" s="41"/>
      <c r="AL43" s="41"/>
      <c r="AM43" s="41"/>
      <c r="AN43" s="41"/>
      <c r="AO43" s="41"/>
      <c r="AP43" s="41"/>
      <c r="AQ43" s="41"/>
      <c r="AR43" s="45"/>
      <c r="BE43" s="39"/>
    </row>
    <row r="44" s="4" customFormat="1" ht="12" customHeight="1">
      <c r="A44" s="4"/>
      <c r="B44" s="64"/>
      <c r="C44" s="33" t="s">
        <v>13</v>
      </c>
      <c r="D44" s="65"/>
      <c r="E44" s="65"/>
      <c r="F44" s="65"/>
      <c r="G44" s="65"/>
      <c r="H44" s="65"/>
      <c r="I44" s="65"/>
      <c r="J44" s="65"/>
      <c r="K44" s="65"/>
      <c r="L44" s="65" t="str">
        <f>K5</f>
        <v>2021/020</v>
      </c>
      <c r="M44" s="65"/>
      <c r="N44" s="65"/>
      <c r="O44" s="65"/>
      <c r="P44" s="65"/>
      <c r="Q44" s="65"/>
      <c r="R44" s="65"/>
      <c r="S44" s="65"/>
      <c r="T44" s="65"/>
      <c r="U44" s="65"/>
      <c r="V44" s="65"/>
      <c r="W44" s="65"/>
      <c r="X44" s="65"/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5"/>
      <c r="AK44" s="65"/>
      <c r="AL44" s="65"/>
      <c r="AM44" s="65"/>
      <c r="AN44" s="65"/>
      <c r="AO44" s="65"/>
      <c r="AP44" s="65"/>
      <c r="AQ44" s="65"/>
      <c r="AR44" s="66"/>
      <c r="BE44" s="4"/>
    </row>
    <row r="45" s="5" customFormat="1" ht="36.96" customHeight="1">
      <c r="A45" s="5"/>
      <c r="B45" s="67"/>
      <c r="C45" s="68" t="s">
        <v>16</v>
      </c>
      <c r="D45" s="69"/>
      <c r="E45" s="69"/>
      <c r="F45" s="69"/>
      <c r="G45" s="69"/>
      <c r="H45" s="69"/>
      <c r="I45" s="69"/>
      <c r="J45" s="69"/>
      <c r="K45" s="69"/>
      <c r="L45" s="70" t="str">
        <f>K6</f>
        <v>KONTEJNEROVÁ SESTAVA - SKLAD NAPOJENÍ NA KOMUNIKACE</v>
      </c>
      <c r="M45" s="69"/>
      <c r="N45" s="69"/>
      <c r="O45" s="69"/>
      <c r="P45" s="69"/>
      <c r="Q45" s="69"/>
      <c r="R45" s="69"/>
      <c r="S45" s="69"/>
      <c r="T45" s="69"/>
      <c r="U45" s="69"/>
      <c r="V45" s="69"/>
      <c r="W45" s="69"/>
      <c r="X45" s="69"/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  <c r="AN45" s="69"/>
      <c r="AO45" s="69"/>
      <c r="AP45" s="69"/>
      <c r="AQ45" s="69"/>
      <c r="AR45" s="71"/>
      <c r="BE45" s="5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  <c r="AF46" s="41"/>
      <c r="AG46" s="41"/>
      <c r="AH46" s="41"/>
      <c r="AI46" s="41"/>
      <c r="AJ46" s="41"/>
      <c r="AK46" s="41"/>
      <c r="AL46" s="41"/>
      <c r="AM46" s="41"/>
      <c r="AN46" s="41"/>
      <c r="AO46" s="41"/>
      <c r="AP46" s="41"/>
      <c r="AQ46" s="41"/>
      <c r="AR46" s="45"/>
      <c r="BE46" s="39"/>
    </row>
    <row r="47" s="2" customFormat="1" ht="12" customHeight="1">
      <c r="A47" s="39"/>
      <c r="B47" s="40"/>
      <c r="C47" s="33" t="s">
        <v>21</v>
      </c>
      <c r="D47" s="41"/>
      <c r="E47" s="41"/>
      <c r="F47" s="41"/>
      <c r="G47" s="41"/>
      <c r="H47" s="41"/>
      <c r="I47" s="41"/>
      <c r="J47" s="41"/>
      <c r="K47" s="41"/>
      <c r="L47" s="72" t="str">
        <f>IF(K8="","",K8)</f>
        <v>Kontejnerový sklad v areálu nemocnice</v>
      </c>
      <c r="M47" s="41"/>
      <c r="N47" s="41"/>
      <c r="O47" s="41"/>
      <c r="P47" s="41"/>
      <c r="Q47" s="41"/>
      <c r="R47" s="41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  <c r="AF47" s="41"/>
      <c r="AG47" s="41"/>
      <c r="AH47" s="41"/>
      <c r="AI47" s="33" t="s">
        <v>23</v>
      </c>
      <c r="AJ47" s="41"/>
      <c r="AK47" s="41"/>
      <c r="AL47" s="41"/>
      <c r="AM47" s="73" t="str">
        <f>IF(AN8= "","",AN8)</f>
        <v>5. 5. 2021</v>
      </c>
      <c r="AN47" s="73"/>
      <c r="AO47" s="41"/>
      <c r="AP47" s="41"/>
      <c r="AQ47" s="41"/>
      <c r="AR47" s="45"/>
      <c r="B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  <c r="AF48" s="41"/>
      <c r="AG48" s="41"/>
      <c r="AH48" s="41"/>
      <c r="AI48" s="41"/>
      <c r="AJ48" s="41"/>
      <c r="AK48" s="41"/>
      <c r="AL48" s="41"/>
      <c r="AM48" s="41"/>
      <c r="AN48" s="41"/>
      <c r="AO48" s="41"/>
      <c r="AP48" s="41"/>
      <c r="AQ48" s="41"/>
      <c r="AR48" s="45"/>
      <c r="BE48" s="39"/>
    </row>
    <row r="49" s="2" customFormat="1" ht="15.15" customHeight="1">
      <c r="A49" s="39"/>
      <c r="B49" s="40"/>
      <c r="C49" s="33" t="s">
        <v>25</v>
      </c>
      <c r="D49" s="41"/>
      <c r="E49" s="41"/>
      <c r="F49" s="41"/>
      <c r="G49" s="41"/>
      <c r="H49" s="41"/>
      <c r="I49" s="41"/>
      <c r="J49" s="41"/>
      <c r="K49" s="41"/>
      <c r="L49" s="65" t="str">
        <f>IF(E11= "","",E11)</f>
        <v>Nemocnice ve Frýdku - Místku, p.o.</v>
      </c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1"/>
      <c r="AI49" s="33" t="s">
        <v>31</v>
      </c>
      <c r="AJ49" s="41"/>
      <c r="AK49" s="41"/>
      <c r="AL49" s="41"/>
      <c r="AM49" s="74" t="str">
        <f>IF(E17="","",E17)</f>
        <v>Forsing projekt s.r.o.</v>
      </c>
      <c r="AN49" s="65"/>
      <c r="AO49" s="65"/>
      <c r="AP49" s="65"/>
      <c r="AQ49" s="41"/>
      <c r="AR49" s="45"/>
      <c r="AS49" s="75" t="s">
        <v>52</v>
      </c>
      <c r="AT49" s="76"/>
      <c r="AU49" s="77"/>
      <c r="AV49" s="77"/>
      <c r="AW49" s="77"/>
      <c r="AX49" s="77"/>
      <c r="AY49" s="77"/>
      <c r="AZ49" s="77"/>
      <c r="BA49" s="77"/>
      <c r="BB49" s="77"/>
      <c r="BC49" s="77"/>
      <c r="BD49" s="78"/>
      <c r="BE49" s="39"/>
    </row>
    <row r="50" s="2" customFormat="1" ht="15.15" customHeight="1">
      <c r="A50" s="39"/>
      <c r="B50" s="40"/>
      <c r="C50" s="33" t="s">
        <v>29</v>
      </c>
      <c r="D50" s="41"/>
      <c r="E50" s="41"/>
      <c r="F50" s="41"/>
      <c r="G50" s="41"/>
      <c r="H50" s="41"/>
      <c r="I50" s="41"/>
      <c r="J50" s="41"/>
      <c r="K50" s="41"/>
      <c r="L50" s="65" t="str">
        <f>IF(E14= "Vyplň údaj","",E14)</f>
        <v/>
      </c>
      <c r="M50" s="41"/>
      <c r="N50" s="41"/>
      <c r="O50" s="41"/>
      <c r="P50" s="41"/>
      <c r="Q50" s="41"/>
      <c r="R50" s="41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  <c r="AF50" s="41"/>
      <c r="AG50" s="41"/>
      <c r="AH50" s="41"/>
      <c r="AI50" s="33" t="s">
        <v>34</v>
      </c>
      <c r="AJ50" s="41"/>
      <c r="AK50" s="41"/>
      <c r="AL50" s="41"/>
      <c r="AM50" s="74" t="str">
        <f>IF(E20="","",E20)</f>
        <v>Jindřich Jansa</v>
      </c>
      <c r="AN50" s="65"/>
      <c r="AO50" s="65"/>
      <c r="AP50" s="65"/>
      <c r="AQ50" s="41"/>
      <c r="AR50" s="45"/>
      <c r="AS50" s="79"/>
      <c r="AT50" s="80"/>
      <c r="AU50" s="81"/>
      <c r="AV50" s="81"/>
      <c r="AW50" s="81"/>
      <c r="AX50" s="81"/>
      <c r="AY50" s="81"/>
      <c r="AZ50" s="81"/>
      <c r="BA50" s="81"/>
      <c r="BB50" s="81"/>
      <c r="BC50" s="81"/>
      <c r="BD50" s="82"/>
      <c r="BE50" s="39"/>
    </row>
    <row r="51" s="2" customFormat="1" ht="10.8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  <c r="AF51" s="41"/>
      <c r="AG51" s="41"/>
      <c r="AH51" s="41"/>
      <c r="AI51" s="41"/>
      <c r="AJ51" s="41"/>
      <c r="AK51" s="41"/>
      <c r="AL51" s="41"/>
      <c r="AM51" s="41"/>
      <c r="AN51" s="41"/>
      <c r="AO51" s="41"/>
      <c r="AP51" s="41"/>
      <c r="AQ51" s="41"/>
      <c r="AR51" s="45"/>
      <c r="AS51" s="83"/>
      <c r="AT51" s="84"/>
      <c r="AU51" s="85"/>
      <c r="AV51" s="85"/>
      <c r="AW51" s="85"/>
      <c r="AX51" s="85"/>
      <c r="AY51" s="85"/>
      <c r="AZ51" s="85"/>
      <c r="BA51" s="85"/>
      <c r="BB51" s="85"/>
      <c r="BC51" s="85"/>
      <c r="BD51" s="86"/>
      <c r="BE51" s="39"/>
    </row>
    <row r="52" s="2" customFormat="1" ht="29.28" customHeight="1">
      <c r="A52" s="39"/>
      <c r="B52" s="40"/>
      <c r="C52" s="87" t="s">
        <v>53</v>
      </c>
      <c r="D52" s="88"/>
      <c r="E52" s="88"/>
      <c r="F52" s="88"/>
      <c r="G52" s="88"/>
      <c r="H52" s="89"/>
      <c r="I52" s="90" t="s">
        <v>54</v>
      </c>
      <c r="J52" s="88"/>
      <c r="K52" s="88"/>
      <c r="L52" s="88"/>
      <c r="M52" s="88"/>
      <c r="N52" s="88"/>
      <c r="O52" s="88"/>
      <c r="P52" s="88"/>
      <c r="Q52" s="88"/>
      <c r="R52" s="88"/>
      <c r="S52" s="88"/>
      <c r="T52" s="88"/>
      <c r="U52" s="88"/>
      <c r="V52" s="88"/>
      <c r="W52" s="88"/>
      <c r="X52" s="88"/>
      <c r="Y52" s="88"/>
      <c r="Z52" s="88"/>
      <c r="AA52" s="88"/>
      <c r="AB52" s="88"/>
      <c r="AC52" s="88"/>
      <c r="AD52" s="88"/>
      <c r="AE52" s="88"/>
      <c r="AF52" s="88"/>
      <c r="AG52" s="91" t="s">
        <v>55</v>
      </c>
      <c r="AH52" s="88"/>
      <c r="AI52" s="88"/>
      <c r="AJ52" s="88"/>
      <c r="AK52" s="88"/>
      <c r="AL52" s="88"/>
      <c r="AM52" s="88"/>
      <c r="AN52" s="90" t="s">
        <v>56</v>
      </c>
      <c r="AO52" s="88"/>
      <c r="AP52" s="88"/>
      <c r="AQ52" s="92" t="s">
        <v>57</v>
      </c>
      <c r="AR52" s="45"/>
      <c r="AS52" s="93" t="s">
        <v>58</v>
      </c>
      <c r="AT52" s="94" t="s">
        <v>59</v>
      </c>
      <c r="AU52" s="94" t="s">
        <v>60</v>
      </c>
      <c r="AV52" s="94" t="s">
        <v>61</v>
      </c>
      <c r="AW52" s="94" t="s">
        <v>62</v>
      </c>
      <c r="AX52" s="94" t="s">
        <v>63</v>
      </c>
      <c r="AY52" s="94" t="s">
        <v>64</v>
      </c>
      <c r="AZ52" s="94" t="s">
        <v>65</v>
      </c>
      <c r="BA52" s="94" t="s">
        <v>66</v>
      </c>
      <c r="BB52" s="94" t="s">
        <v>67</v>
      </c>
      <c r="BC52" s="94" t="s">
        <v>68</v>
      </c>
      <c r="BD52" s="95" t="s">
        <v>69</v>
      </c>
      <c r="BE52" s="39"/>
    </row>
    <row r="53" s="2" customFormat="1" ht="10.8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  <c r="AF53" s="41"/>
      <c r="AG53" s="41"/>
      <c r="AH53" s="41"/>
      <c r="AI53" s="41"/>
      <c r="AJ53" s="41"/>
      <c r="AK53" s="41"/>
      <c r="AL53" s="41"/>
      <c r="AM53" s="41"/>
      <c r="AN53" s="41"/>
      <c r="AO53" s="41"/>
      <c r="AP53" s="41"/>
      <c r="AQ53" s="41"/>
      <c r="AR53" s="45"/>
      <c r="AS53" s="96"/>
      <c r="AT53" s="97"/>
      <c r="AU53" s="97"/>
      <c r="AV53" s="97"/>
      <c r="AW53" s="97"/>
      <c r="AX53" s="97"/>
      <c r="AY53" s="97"/>
      <c r="AZ53" s="97"/>
      <c r="BA53" s="97"/>
      <c r="BB53" s="97"/>
      <c r="BC53" s="97"/>
      <c r="BD53" s="98"/>
      <c r="BE53" s="39"/>
    </row>
    <row r="54" s="6" customFormat="1" ht="32.4" customHeight="1">
      <c r="A54" s="6"/>
      <c r="B54" s="99"/>
      <c r="C54" s="100" t="s">
        <v>70</v>
      </c>
      <c r="D54" s="101"/>
      <c r="E54" s="101"/>
      <c r="F54" s="101"/>
      <c r="G54" s="101"/>
      <c r="H54" s="101"/>
      <c r="I54" s="101"/>
      <c r="J54" s="101"/>
      <c r="K54" s="101"/>
      <c r="L54" s="101"/>
      <c r="M54" s="101"/>
      <c r="N54" s="101"/>
      <c r="O54" s="101"/>
      <c r="P54" s="101"/>
      <c r="Q54" s="101"/>
      <c r="R54" s="101"/>
      <c r="S54" s="101"/>
      <c r="T54" s="101"/>
      <c r="U54" s="101"/>
      <c r="V54" s="101"/>
      <c r="W54" s="101"/>
      <c r="X54" s="101"/>
      <c r="Y54" s="101"/>
      <c r="Z54" s="101"/>
      <c r="AA54" s="101"/>
      <c r="AB54" s="101"/>
      <c r="AC54" s="101"/>
      <c r="AD54" s="101"/>
      <c r="AE54" s="101"/>
      <c r="AF54" s="101"/>
      <c r="AG54" s="102">
        <f>ROUND(SUM(AG55:AG56),2)</f>
        <v>0</v>
      </c>
      <c r="AH54" s="102"/>
      <c r="AI54" s="102"/>
      <c r="AJ54" s="102"/>
      <c r="AK54" s="102"/>
      <c r="AL54" s="102"/>
      <c r="AM54" s="102"/>
      <c r="AN54" s="103">
        <f>SUM(AG54,AT54)</f>
        <v>0</v>
      </c>
      <c r="AO54" s="103"/>
      <c r="AP54" s="103"/>
      <c r="AQ54" s="104" t="s">
        <v>19</v>
      </c>
      <c r="AR54" s="105"/>
      <c r="AS54" s="106">
        <f>ROUND(SUM(AS55:AS56),2)</f>
        <v>0</v>
      </c>
      <c r="AT54" s="107">
        <f>ROUND(SUM(AV54:AW54),2)</f>
        <v>0</v>
      </c>
      <c r="AU54" s="108">
        <f>ROUND(SUM(AU55:AU56),5)</f>
        <v>0</v>
      </c>
      <c r="AV54" s="107">
        <f>ROUND(AZ54*L29,2)</f>
        <v>0</v>
      </c>
      <c r="AW54" s="107">
        <f>ROUND(BA54*L30,2)</f>
        <v>0</v>
      </c>
      <c r="AX54" s="107">
        <f>ROUND(BB54*L29,2)</f>
        <v>0</v>
      </c>
      <c r="AY54" s="107">
        <f>ROUND(BC54*L30,2)</f>
        <v>0</v>
      </c>
      <c r="AZ54" s="107">
        <f>ROUND(SUM(AZ55:AZ56),2)</f>
        <v>0</v>
      </c>
      <c r="BA54" s="107">
        <f>ROUND(SUM(BA55:BA56),2)</f>
        <v>0</v>
      </c>
      <c r="BB54" s="107">
        <f>ROUND(SUM(BB55:BB56),2)</f>
        <v>0</v>
      </c>
      <c r="BC54" s="107">
        <f>ROUND(SUM(BC55:BC56),2)</f>
        <v>0</v>
      </c>
      <c r="BD54" s="109">
        <f>ROUND(SUM(BD55:BD56),2)</f>
        <v>0</v>
      </c>
      <c r="BE54" s="6"/>
      <c r="BS54" s="110" t="s">
        <v>71</v>
      </c>
      <c r="BT54" s="110" t="s">
        <v>72</v>
      </c>
      <c r="BU54" s="111" t="s">
        <v>73</v>
      </c>
      <c r="BV54" s="110" t="s">
        <v>74</v>
      </c>
      <c r="BW54" s="110" t="s">
        <v>5</v>
      </c>
      <c r="BX54" s="110" t="s">
        <v>75</v>
      </c>
      <c r="CL54" s="110" t="s">
        <v>19</v>
      </c>
    </row>
    <row r="55" s="7" customFormat="1" ht="16.5" customHeight="1">
      <c r="A55" s="112" t="s">
        <v>76</v>
      </c>
      <c r="B55" s="113"/>
      <c r="C55" s="114"/>
      <c r="D55" s="115" t="s">
        <v>77</v>
      </c>
      <c r="E55" s="115"/>
      <c r="F55" s="115"/>
      <c r="G55" s="115"/>
      <c r="H55" s="115"/>
      <c r="I55" s="116"/>
      <c r="J55" s="115" t="s">
        <v>78</v>
      </c>
      <c r="K55" s="115"/>
      <c r="L55" s="115"/>
      <c r="M55" s="115"/>
      <c r="N55" s="115"/>
      <c r="O55" s="115"/>
      <c r="P55" s="115"/>
      <c r="Q55" s="115"/>
      <c r="R55" s="115"/>
      <c r="S55" s="115"/>
      <c r="T55" s="115"/>
      <c r="U55" s="115"/>
      <c r="V55" s="115"/>
      <c r="W55" s="115"/>
      <c r="X55" s="115"/>
      <c r="Y55" s="115"/>
      <c r="Z55" s="115"/>
      <c r="AA55" s="115"/>
      <c r="AB55" s="115"/>
      <c r="AC55" s="115"/>
      <c r="AD55" s="115"/>
      <c r="AE55" s="115"/>
      <c r="AF55" s="115"/>
      <c r="AG55" s="117">
        <f>'001 - Vedlejší a ostatní ...'!J30</f>
        <v>0</v>
      </c>
      <c r="AH55" s="116"/>
      <c r="AI55" s="116"/>
      <c r="AJ55" s="116"/>
      <c r="AK55" s="116"/>
      <c r="AL55" s="116"/>
      <c r="AM55" s="116"/>
      <c r="AN55" s="117">
        <f>SUM(AG55,AT55)</f>
        <v>0</v>
      </c>
      <c r="AO55" s="116"/>
      <c r="AP55" s="116"/>
      <c r="AQ55" s="118" t="s">
        <v>79</v>
      </c>
      <c r="AR55" s="119"/>
      <c r="AS55" s="120">
        <v>0</v>
      </c>
      <c r="AT55" s="121">
        <f>ROUND(SUM(AV55:AW55),2)</f>
        <v>0</v>
      </c>
      <c r="AU55" s="122">
        <f>'001 - Vedlejší a ostatní ...'!P84</f>
        <v>0</v>
      </c>
      <c r="AV55" s="121">
        <f>'001 - Vedlejší a ostatní ...'!J33</f>
        <v>0</v>
      </c>
      <c r="AW55" s="121">
        <f>'001 - Vedlejší a ostatní ...'!J34</f>
        <v>0</v>
      </c>
      <c r="AX55" s="121">
        <f>'001 - Vedlejší a ostatní ...'!J35</f>
        <v>0</v>
      </c>
      <c r="AY55" s="121">
        <f>'001 - Vedlejší a ostatní ...'!J36</f>
        <v>0</v>
      </c>
      <c r="AZ55" s="121">
        <f>'001 - Vedlejší a ostatní ...'!F33</f>
        <v>0</v>
      </c>
      <c r="BA55" s="121">
        <f>'001 - Vedlejší a ostatní ...'!F34</f>
        <v>0</v>
      </c>
      <c r="BB55" s="121">
        <f>'001 - Vedlejší a ostatní ...'!F35</f>
        <v>0</v>
      </c>
      <c r="BC55" s="121">
        <f>'001 - Vedlejší a ostatní ...'!F36</f>
        <v>0</v>
      </c>
      <c r="BD55" s="123">
        <f>'001 - Vedlejší a ostatní ...'!F37</f>
        <v>0</v>
      </c>
      <c r="BE55" s="7"/>
      <c r="BT55" s="124" t="s">
        <v>80</v>
      </c>
      <c r="BV55" s="124" t="s">
        <v>74</v>
      </c>
      <c r="BW55" s="124" t="s">
        <v>81</v>
      </c>
      <c r="BX55" s="124" t="s">
        <v>5</v>
      </c>
      <c r="CL55" s="124" t="s">
        <v>19</v>
      </c>
      <c r="CM55" s="124" t="s">
        <v>82</v>
      </c>
    </row>
    <row r="56" s="7" customFormat="1" ht="16.5" customHeight="1">
      <c r="A56" s="112" t="s">
        <v>76</v>
      </c>
      <c r="B56" s="113"/>
      <c r="C56" s="114"/>
      <c r="D56" s="115" t="s">
        <v>83</v>
      </c>
      <c r="E56" s="115"/>
      <c r="F56" s="115"/>
      <c r="G56" s="115"/>
      <c r="H56" s="115"/>
      <c r="I56" s="116"/>
      <c r="J56" s="115" t="s">
        <v>84</v>
      </c>
      <c r="K56" s="115"/>
      <c r="L56" s="115"/>
      <c r="M56" s="115"/>
      <c r="N56" s="115"/>
      <c r="O56" s="115"/>
      <c r="P56" s="115"/>
      <c r="Q56" s="115"/>
      <c r="R56" s="115"/>
      <c r="S56" s="115"/>
      <c r="T56" s="115"/>
      <c r="U56" s="115"/>
      <c r="V56" s="115"/>
      <c r="W56" s="115"/>
      <c r="X56" s="115"/>
      <c r="Y56" s="115"/>
      <c r="Z56" s="115"/>
      <c r="AA56" s="115"/>
      <c r="AB56" s="115"/>
      <c r="AC56" s="115"/>
      <c r="AD56" s="115"/>
      <c r="AE56" s="115"/>
      <c r="AF56" s="115"/>
      <c r="AG56" s="117">
        <f>'002 - Stavební část'!J30</f>
        <v>0</v>
      </c>
      <c r="AH56" s="116"/>
      <c r="AI56" s="116"/>
      <c r="AJ56" s="116"/>
      <c r="AK56" s="116"/>
      <c r="AL56" s="116"/>
      <c r="AM56" s="116"/>
      <c r="AN56" s="117">
        <f>SUM(AG56,AT56)</f>
        <v>0</v>
      </c>
      <c r="AO56" s="116"/>
      <c r="AP56" s="116"/>
      <c r="AQ56" s="118" t="s">
        <v>79</v>
      </c>
      <c r="AR56" s="119"/>
      <c r="AS56" s="125">
        <v>0</v>
      </c>
      <c r="AT56" s="126">
        <f>ROUND(SUM(AV56:AW56),2)</f>
        <v>0</v>
      </c>
      <c r="AU56" s="127">
        <f>'002 - Stavební část'!P88</f>
        <v>0</v>
      </c>
      <c r="AV56" s="126">
        <f>'002 - Stavební část'!J33</f>
        <v>0</v>
      </c>
      <c r="AW56" s="126">
        <f>'002 - Stavební část'!J34</f>
        <v>0</v>
      </c>
      <c r="AX56" s="126">
        <f>'002 - Stavební část'!J35</f>
        <v>0</v>
      </c>
      <c r="AY56" s="126">
        <f>'002 - Stavební část'!J36</f>
        <v>0</v>
      </c>
      <c r="AZ56" s="126">
        <f>'002 - Stavební část'!F33</f>
        <v>0</v>
      </c>
      <c r="BA56" s="126">
        <f>'002 - Stavební část'!F34</f>
        <v>0</v>
      </c>
      <c r="BB56" s="126">
        <f>'002 - Stavební část'!F35</f>
        <v>0</v>
      </c>
      <c r="BC56" s="126">
        <f>'002 - Stavební část'!F36</f>
        <v>0</v>
      </c>
      <c r="BD56" s="128">
        <f>'002 - Stavební část'!F37</f>
        <v>0</v>
      </c>
      <c r="BE56" s="7"/>
      <c r="BT56" s="124" t="s">
        <v>80</v>
      </c>
      <c r="BV56" s="124" t="s">
        <v>74</v>
      </c>
      <c r="BW56" s="124" t="s">
        <v>85</v>
      </c>
      <c r="BX56" s="124" t="s">
        <v>5</v>
      </c>
      <c r="CL56" s="124" t="s">
        <v>19</v>
      </c>
      <c r="CM56" s="124" t="s">
        <v>82</v>
      </c>
    </row>
    <row r="57" s="2" customFormat="1" ht="30" customHeight="1">
      <c r="A57" s="39"/>
      <c r="B57" s="40"/>
      <c r="C57" s="41"/>
      <c r="D57" s="41"/>
      <c r="E57" s="41"/>
      <c r="F57" s="41"/>
      <c r="G57" s="41"/>
      <c r="H57" s="41"/>
      <c r="I57" s="41"/>
      <c r="J57" s="41"/>
      <c r="K57" s="41"/>
      <c r="L57" s="41"/>
      <c r="M57" s="41"/>
      <c r="N57" s="41"/>
      <c r="O57" s="41"/>
      <c r="P57" s="41"/>
      <c r="Q57" s="41"/>
      <c r="R57" s="41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  <c r="AF57" s="41"/>
      <c r="AG57" s="41"/>
      <c r="AH57" s="41"/>
      <c r="AI57" s="41"/>
      <c r="AJ57" s="41"/>
      <c r="AK57" s="41"/>
      <c r="AL57" s="41"/>
      <c r="AM57" s="41"/>
      <c r="AN57" s="41"/>
      <c r="AO57" s="41"/>
      <c r="AP57" s="41"/>
      <c r="AQ57" s="41"/>
      <c r="AR57" s="45"/>
      <c r="AS57" s="39"/>
      <c r="AT57" s="39"/>
      <c r="AU57" s="39"/>
      <c r="AV57" s="39"/>
      <c r="AW57" s="39"/>
      <c r="AX57" s="39"/>
      <c r="AY57" s="39"/>
      <c r="AZ57" s="39"/>
      <c r="BA57" s="39"/>
      <c r="BB57" s="39"/>
      <c r="BC57" s="39"/>
      <c r="BD57" s="39"/>
      <c r="BE57" s="39"/>
    </row>
    <row r="58" s="2" customFormat="1" ht="6.96" customHeight="1">
      <c r="A58" s="39"/>
      <c r="B58" s="60"/>
      <c r="C58" s="61"/>
      <c r="D58" s="61"/>
      <c r="E58" s="61"/>
      <c r="F58" s="61"/>
      <c r="G58" s="61"/>
      <c r="H58" s="61"/>
      <c r="I58" s="61"/>
      <c r="J58" s="61"/>
      <c r="K58" s="61"/>
      <c r="L58" s="61"/>
      <c r="M58" s="61"/>
      <c r="N58" s="61"/>
      <c r="O58" s="61"/>
      <c r="P58" s="61"/>
      <c r="Q58" s="61"/>
      <c r="R58" s="61"/>
      <c r="S58" s="61"/>
      <c r="T58" s="61"/>
      <c r="U58" s="61"/>
      <c r="V58" s="61"/>
      <c r="W58" s="61"/>
      <c r="X58" s="61"/>
      <c r="Y58" s="61"/>
      <c r="Z58" s="61"/>
      <c r="AA58" s="61"/>
      <c r="AB58" s="61"/>
      <c r="AC58" s="61"/>
      <c r="AD58" s="61"/>
      <c r="AE58" s="61"/>
      <c r="AF58" s="61"/>
      <c r="AG58" s="61"/>
      <c r="AH58" s="61"/>
      <c r="AI58" s="61"/>
      <c r="AJ58" s="61"/>
      <c r="AK58" s="61"/>
      <c r="AL58" s="61"/>
      <c r="AM58" s="61"/>
      <c r="AN58" s="61"/>
      <c r="AO58" s="61"/>
      <c r="AP58" s="61"/>
      <c r="AQ58" s="61"/>
      <c r="AR58" s="45"/>
      <c r="AS58" s="39"/>
      <c r="AT58" s="39"/>
      <c r="AU58" s="39"/>
      <c r="AV58" s="39"/>
      <c r="AW58" s="39"/>
      <c r="AX58" s="39"/>
      <c r="AY58" s="39"/>
      <c r="AZ58" s="39"/>
      <c r="BA58" s="39"/>
      <c r="BB58" s="39"/>
      <c r="BC58" s="39"/>
      <c r="BD58" s="39"/>
      <c r="BE58" s="39"/>
    </row>
  </sheetData>
  <sheetProtection sheet="1" formatColumns="0" formatRows="0" objects="1" scenarios="1" spinCount="100000" saltValue="hPd39nbDHM/aRdg6VXXrWJs5u36OIZx5zqfvaPleE6KARLaHnq5EpZBHPwu/YwMsAetda3Z3Bsbt+HOIY/ktWg==" hashValue="+TGbPHVHrjLdZY/AddtmWbvlDLW3aKE7kLQme+YD2U2cIAhKUhQ7Wd2ZpaH39h/nUKsSFwHT9m9P47oHqpa3Cw==" algorithmName="SHA-512" password="CC35"/>
  <mergeCells count="46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G54:AM54"/>
    <mergeCell ref="AN54:AP54"/>
    <mergeCell ref="AR2:BE2"/>
  </mergeCells>
  <hyperlinks>
    <hyperlink ref="A55" location="'001 - Vedlejší a ostatní ...'!C2" display="/"/>
    <hyperlink ref="A56" location="'002 - Stavební část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81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82</v>
      </c>
    </row>
    <row r="4" s="1" customFormat="1" ht="24.96" customHeight="1">
      <c r="B4" s="21"/>
      <c r="D4" s="131" t="s">
        <v>86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KONTEJNEROVÁ SESTAVA - SKLAD NAPOJENÍ NA KOMUNIKACE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87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88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5. 5. 2021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">
        <v>19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">
        <v>27</v>
      </c>
      <c r="F15" s="39"/>
      <c r="G15" s="39"/>
      <c r="H15" s="39"/>
      <c r="I15" s="133" t="s">
        <v>28</v>
      </c>
      <c r="J15" s="137" t="s">
        <v>19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29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28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31</v>
      </c>
      <c r="E20" s="39"/>
      <c r="F20" s="39"/>
      <c r="G20" s="39"/>
      <c r="H20" s="39"/>
      <c r="I20" s="133" t="s">
        <v>26</v>
      </c>
      <c r="J20" s="137" t="s">
        <v>19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">
        <v>32</v>
      </c>
      <c r="F21" s="39"/>
      <c r="G21" s="39"/>
      <c r="H21" s="39"/>
      <c r="I21" s="133" t="s">
        <v>28</v>
      </c>
      <c r="J21" s="137" t="s">
        <v>19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34</v>
      </c>
      <c r="E23" s="39"/>
      <c r="F23" s="39"/>
      <c r="G23" s="39"/>
      <c r="H23" s="39"/>
      <c r="I23" s="133" t="s">
        <v>26</v>
      </c>
      <c r="J23" s="137" t="s">
        <v>19</v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">
        <v>35</v>
      </c>
      <c r="F24" s="39"/>
      <c r="G24" s="39"/>
      <c r="H24" s="39"/>
      <c r="I24" s="133" t="s">
        <v>28</v>
      </c>
      <c r="J24" s="137" t="s">
        <v>19</v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36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38</v>
      </c>
      <c r="E30" s="39"/>
      <c r="F30" s="39"/>
      <c r="G30" s="39"/>
      <c r="H30" s="39"/>
      <c r="I30" s="39"/>
      <c r="J30" s="145">
        <f>ROUND(J84,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40</v>
      </c>
      <c r="G32" s="39"/>
      <c r="H32" s="39"/>
      <c r="I32" s="146" t="s">
        <v>39</v>
      </c>
      <c r="J32" s="146" t="s">
        <v>41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42</v>
      </c>
      <c r="E33" s="133" t="s">
        <v>43</v>
      </c>
      <c r="F33" s="148">
        <f>ROUND((SUM(BE84:BE108)),  2)</f>
        <v>0</v>
      </c>
      <c r="G33" s="39"/>
      <c r="H33" s="39"/>
      <c r="I33" s="149">
        <v>0.20999999999999999</v>
      </c>
      <c r="J33" s="148">
        <f>ROUND(((SUM(BE84:BE108))*I33),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44</v>
      </c>
      <c r="F34" s="148">
        <f>ROUND((SUM(BF84:BF108)),  2)</f>
        <v>0</v>
      </c>
      <c r="G34" s="39"/>
      <c r="H34" s="39"/>
      <c r="I34" s="149">
        <v>0.14999999999999999</v>
      </c>
      <c r="J34" s="148">
        <f>ROUND(((SUM(BF84:BF108))*I34),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45</v>
      </c>
      <c r="F35" s="148">
        <f>ROUND((SUM(BG84:BG108)),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46</v>
      </c>
      <c r="F36" s="148">
        <f>ROUND((SUM(BH84:BH108)),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47</v>
      </c>
      <c r="F37" s="148">
        <f>ROUND((SUM(BI84:BI108)),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48</v>
      </c>
      <c r="E39" s="152"/>
      <c r="F39" s="152"/>
      <c r="G39" s="153" t="s">
        <v>49</v>
      </c>
      <c r="H39" s="154" t="s">
        <v>50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89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KONTEJNEROVÁ SESTAVA - SKLAD NAPOJENÍ NA KOMUNIKACE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87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001 - Vedlejší a ostatní náklady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Kontejnerový sklad v areálu nemocnice</v>
      </c>
      <c r="G52" s="41"/>
      <c r="H52" s="41"/>
      <c r="I52" s="33" t="s">
        <v>23</v>
      </c>
      <c r="J52" s="73" t="str">
        <f>IF(J12="","",J12)</f>
        <v>5. 5. 2021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>Nemocnice ve Frýdku - Místku, p.o.</v>
      </c>
      <c r="G54" s="41"/>
      <c r="H54" s="41"/>
      <c r="I54" s="33" t="s">
        <v>31</v>
      </c>
      <c r="J54" s="37" t="str">
        <f>E21</f>
        <v>Forsing projekt s.r.o.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29</v>
      </c>
      <c r="D55" s="41"/>
      <c r="E55" s="41"/>
      <c r="F55" s="28" t="str">
        <f>IF(E18="","",E18)</f>
        <v>Vyplň údaj</v>
      </c>
      <c r="G55" s="41"/>
      <c r="H55" s="41"/>
      <c r="I55" s="33" t="s">
        <v>34</v>
      </c>
      <c r="J55" s="37" t="str">
        <f>E24</f>
        <v>Jindřich Jansa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90</v>
      </c>
      <c r="D57" s="163"/>
      <c r="E57" s="163"/>
      <c r="F57" s="163"/>
      <c r="G57" s="163"/>
      <c r="H57" s="163"/>
      <c r="I57" s="163"/>
      <c r="J57" s="164" t="s">
        <v>91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70</v>
      </c>
      <c r="D59" s="41"/>
      <c r="E59" s="41"/>
      <c r="F59" s="41"/>
      <c r="G59" s="41"/>
      <c r="H59" s="41"/>
      <c r="I59" s="41"/>
      <c r="J59" s="103">
        <f>J84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92</v>
      </c>
    </row>
    <row r="60" s="9" customFormat="1" ht="24.96" customHeight="1">
      <c r="A60" s="9"/>
      <c r="B60" s="166"/>
      <c r="C60" s="167"/>
      <c r="D60" s="168" t="s">
        <v>93</v>
      </c>
      <c r="E60" s="169"/>
      <c r="F60" s="169"/>
      <c r="G60" s="169"/>
      <c r="H60" s="169"/>
      <c r="I60" s="169"/>
      <c r="J60" s="170">
        <f>J85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94</v>
      </c>
      <c r="E61" s="175"/>
      <c r="F61" s="175"/>
      <c r="G61" s="175"/>
      <c r="H61" s="175"/>
      <c r="I61" s="175"/>
      <c r="J61" s="176">
        <f>J86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2"/>
      <c r="C62" s="173"/>
      <c r="D62" s="174" t="s">
        <v>95</v>
      </c>
      <c r="E62" s="175"/>
      <c r="F62" s="175"/>
      <c r="G62" s="175"/>
      <c r="H62" s="175"/>
      <c r="I62" s="175"/>
      <c r="J62" s="176">
        <f>J89</f>
        <v>0</v>
      </c>
      <c r="K62" s="173"/>
      <c r="L62" s="17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2"/>
      <c r="C63" s="173"/>
      <c r="D63" s="174" t="s">
        <v>96</v>
      </c>
      <c r="E63" s="175"/>
      <c r="F63" s="175"/>
      <c r="G63" s="175"/>
      <c r="H63" s="175"/>
      <c r="I63" s="175"/>
      <c r="J63" s="176">
        <f>J100</f>
        <v>0</v>
      </c>
      <c r="K63" s="173"/>
      <c r="L63" s="17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2"/>
      <c r="C64" s="173"/>
      <c r="D64" s="174" t="s">
        <v>97</v>
      </c>
      <c r="E64" s="175"/>
      <c r="F64" s="175"/>
      <c r="G64" s="175"/>
      <c r="H64" s="175"/>
      <c r="I64" s="175"/>
      <c r="J64" s="176">
        <f>J106</f>
        <v>0</v>
      </c>
      <c r="K64" s="173"/>
      <c r="L64" s="177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2" customFormat="1" ht="21.84" customHeight="1">
      <c r="A65" s="39"/>
      <c r="B65" s="40"/>
      <c r="C65" s="41"/>
      <c r="D65" s="41"/>
      <c r="E65" s="41"/>
      <c r="F65" s="41"/>
      <c r="G65" s="41"/>
      <c r="H65" s="41"/>
      <c r="I65" s="41"/>
      <c r="J65" s="41"/>
      <c r="K65" s="41"/>
      <c r="L65" s="135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 s="2" customFormat="1" ht="6.96" customHeight="1">
      <c r="A66" s="39"/>
      <c r="B66" s="60"/>
      <c r="C66" s="61"/>
      <c r="D66" s="61"/>
      <c r="E66" s="61"/>
      <c r="F66" s="61"/>
      <c r="G66" s="61"/>
      <c r="H66" s="61"/>
      <c r="I66" s="61"/>
      <c r="J66" s="61"/>
      <c r="K66" s="61"/>
      <c r="L66" s="135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  <c r="AE66" s="39"/>
    </row>
    <row r="70" s="2" customFormat="1" ht="6.96" customHeight="1">
      <c r="A70" s="39"/>
      <c r="B70" s="62"/>
      <c r="C70" s="63"/>
      <c r="D70" s="63"/>
      <c r="E70" s="63"/>
      <c r="F70" s="63"/>
      <c r="G70" s="63"/>
      <c r="H70" s="63"/>
      <c r="I70" s="63"/>
      <c r="J70" s="63"/>
      <c r="K70" s="63"/>
      <c r="L70" s="13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24.96" customHeight="1">
      <c r="A71" s="39"/>
      <c r="B71" s="40"/>
      <c r="C71" s="24" t="s">
        <v>98</v>
      </c>
      <c r="D71" s="41"/>
      <c r="E71" s="41"/>
      <c r="F71" s="41"/>
      <c r="G71" s="41"/>
      <c r="H71" s="41"/>
      <c r="I71" s="41"/>
      <c r="J71" s="41"/>
      <c r="K71" s="41"/>
      <c r="L71" s="13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6.96" customHeight="1">
      <c r="A72" s="39"/>
      <c r="B72" s="40"/>
      <c r="C72" s="41"/>
      <c r="D72" s="41"/>
      <c r="E72" s="41"/>
      <c r="F72" s="41"/>
      <c r="G72" s="41"/>
      <c r="H72" s="41"/>
      <c r="I72" s="41"/>
      <c r="J72" s="41"/>
      <c r="K72" s="41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12" customHeight="1">
      <c r="A73" s="39"/>
      <c r="B73" s="40"/>
      <c r="C73" s="33" t="s">
        <v>16</v>
      </c>
      <c r="D73" s="41"/>
      <c r="E73" s="41"/>
      <c r="F73" s="41"/>
      <c r="G73" s="41"/>
      <c r="H73" s="41"/>
      <c r="I73" s="41"/>
      <c r="J73" s="41"/>
      <c r="K73" s="41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16.5" customHeight="1">
      <c r="A74" s="39"/>
      <c r="B74" s="40"/>
      <c r="C74" s="41"/>
      <c r="D74" s="41"/>
      <c r="E74" s="161" t="str">
        <f>E7</f>
        <v>KONTEJNEROVÁ SESTAVA - SKLAD NAPOJENÍ NA KOMUNIKACE</v>
      </c>
      <c r="F74" s="33"/>
      <c r="G74" s="33"/>
      <c r="H74" s="33"/>
      <c r="I74" s="41"/>
      <c r="J74" s="41"/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2" customHeight="1">
      <c r="A75" s="39"/>
      <c r="B75" s="40"/>
      <c r="C75" s="33" t="s">
        <v>87</v>
      </c>
      <c r="D75" s="41"/>
      <c r="E75" s="41"/>
      <c r="F75" s="41"/>
      <c r="G75" s="41"/>
      <c r="H75" s="41"/>
      <c r="I75" s="41"/>
      <c r="J75" s="41"/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6.5" customHeight="1">
      <c r="A76" s="39"/>
      <c r="B76" s="40"/>
      <c r="C76" s="41"/>
      <c r="D76" s="41"/>
      <c r="E76" s="70" t="str">
        <f>E9</f>
        <v>001 - Vedlejší a ostatní náklady</v>
      </c>
      <c r="F76" s="41"/>
      <c r="G76" s="41"/>
      <c r="H76" s="41"/>
      <c r="I76" s="41"/>
      <c r="J76" s="41"/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6.96" customHeight="1">
      <c r="A77" s="39"/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2" customHeight="1">
      <c r="A78" s="39"/>
      <c r="B78" s="40"/>
      <c r="C78" s="33" t="s">
        <v>21</v>
      </c>
      <c r="D78" s="41"/>
      <c r="E78" s="41"/>
      <c r="F78" s="28" t="str">
        <f>F12</f>
        <v>Kontejnerový sklad v areálu nemocnice</v>
      </c>
      <c r="G78" s="41"/>
      <c r="H78" s="41"/>
      <c r="I78" s="33" t="s">
        <v>23</v>
      </c>
      <c r="J78" s="73" t="str">
        <f>IF(J12="","",J12)</f>
        <v>5. 5. 2021</v>
      </c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6.96" customHeight="1">
      <c r="A79" s="39"/>
      <c r="B79" s="40"/>
      <c r="C79" s="41"/>
      <c r="D79" s="41"/>
      <c r="E79" s="41"/>
      <c r="F79" s="41"/>
      <c r="G79" s="41"/>
      <c r="H79" s="41"/>
      <c r="I79" s="41"/>
      <c r="J79" s="41"/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5.15" customHeight="1">
      <c r="A80" s="39"/>
      <c r="B80" s="40"/>
      <c r="C80" s="33" t="s">
        <v>25</v>
      </c>
      <c r="D80" s="41"/>
      <c r="E80" s="41"/>
      <c r="F80" s="28" t="str">
        <f>E15</f>
        <v>Nemocnice ve Frýdku - Místku, p.o.</v>
      </c>
      <c r="G80" s="41"/>
      <c r="H80" s="41"/>
      <c r="I80" s="33" t="s">
        <v>31</v>
      </c>
      <c r="J80" s="37" t="str">
        <f>E21</f>
        <v>Forsing projekt s.r.o.</v>
      </c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5.15" customHeight="1">
      <c r="A81" s="39"/>
      <c r="B81" s="40"/>
      <c r="C81" s="33" t="s">
        <v>29</v>
      </c>
      <c r="D81" s="41"/>
      <c r="E81" s="41"/>
      <c r="F81" s="28" t="str">
        <f>IF(E18="","",E18)</f>
        <v>Vyplň údaj</v>
      </c>
      <c r="G81" s="41"/>
      <c r="H81" s="41"/>
      <c r="I81" s="33" t="s">
        <v>34</v>
      </c>
      <c r="J81" s="37" t="str">
        <f>E24</f>
        <v>Jindřich Jansa</v>
      </c>
      <c r="K81" s="41"/>
      <c r="L81" s="13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0.32" customHeight="1">
      <c r="A82" s="39"/>
      <c r="B82" s="40"/>
      <c r="C82" s="41"/>
      <c r="D82" s="41"/>
      <c r="E82" s="41"/>
      <c r="F82" s="41"/>
      <c r="G82" s="41"/>
      <c r="H82" s="41"/>
      <c r="I82" s="41"/>
      <c r="J82" s="41"/>
      <c r="K82" s="41"/>
      <c r="L82" s="13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11" customFormat="1" ht="29.28" customHeight="1">
      <c r="A83" s="178"/>
      <c r="B83" s="179"/>
      <c r="C83" s="180" t="s">
        <v>99</v>
      </c>
      <c r="D83" s="181" t="s">
        <v>57</v>
      </c>
      <c r="E83" s="181" t="s">
        <v>53</v>
      </c>
      <c r="F83" s="181" t="s">
        <v>54</v>
      </c>
      <c r="G83" s="181" t="s">
        <v>100</v>
      </c>
      <c r="H83" s="181" t="s">
        <v>101</v>
      </c>
      <c r="I83" s="181" t="s">
        <v>102</v>
      </c>
      <c r="J83" s="181" t="s">
        <v>91</v>
      </c>
      <c r="K83" s="182" t="s">
        <v>103</v>
      </c>
      <c r="L83" s="183"/>
      <c r="M83" s="93" t="s">
        <v>19</v>
      </c>
      <c r="N83" s="94" t="s">
        <v>42</v>
      </c>
      <c r="O83" s="94" t="s">
        <v>104</v>
      </c>
      <c r="P83" s="94" t="s">
        <v>105</v>
      </c>
      <c r="Q83" s="94" t="s">
        <v>106</v>
      </c>
      <c r="R83" s="94" t="s">
        <v>107</v>
      </c>
      <c r="S83" s="94" t="s">
        <v>108</v>
      </c>
      <c r="T83" s="95" t="s">
        <v>109</v>
      </c>
      <c r="U83" s="178"/>
      <c r="V83" s="178"/>
      <c r="W83" s="178"/>
      <c r="X83" s="178"/>
      <c r="Y83" s="178"/>
      <c r="Z83" s="178"/>
      <c r="AA83" s="178"/>
      <c r="AB83" s="178"/>
      <c r="AC83" s="178"/>
      <c r="AD83" s="178"/>
      <c r="AE83" s="178"/>
    </row>
    <row r="84" s="2" customFormat="1" ht="22.8" customHeight="1">
      <c r="A84" s="39"/>
      <c r="B84" s="40"/>
      <c r="C84" s="100" t="s">
        <v>110</v>
      </c>
      <c r="D84" s="41"/>
      <c r="E84" s="41"/>
      <c r="F84" s="41"/>
      <c r="G84" s="41"/>
      <c r="H84" s="41"/>
      <c r="I84" s="41"/>
      <c r="J84" s="184">
        <f>BK84</f>
        <v>0</v>
      </c>
      <c r="K84" s="41"/>
      <c r="L84" s="45"/>
      <c r="M84" s="96"/>
      <c r="N84" s="185"/>
      <c r="O84" s="97"/>
      <c r="P84" s="186">
        <f>P85</f>
        <v>0</v>
      </c>
      <c r="Q84" s="97"/>
      <c r="R84" s="186">
        <f>R85</f>
        <v>0</v>
      </c>
      <c r="S84" s="97"/>
      <c r="T84" s="187">
        <f>T85</f>
        <v>0</v>
      </c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  <c r="AT84" s="18" t="s">
        <v>71</v>
      </c>
      <c r="AU84" s="18" t="s">
        <v>92</v>
      </c>
      <c r="BK84" s="188">
        <f>BK85</f>
        <v>0</v>
      </c>
    </row>
    <row r="85" s="12" customFormat="1" ht="25.92" customHeight="1">
      <c r="A85" s="12"/>
      <c r="B85" s="189"/>
      <c r="C85" s="190"/>
      <c r="D85" s="191" t="s">
        <v>71</v>
      </c>
      <c r="E85" s="192" t="s">
        <v>111</v>
      </c>
      <c r="F85" s="192" t="s">
        <v>112</v>
      </c>
      <c r="G85" s="190"/>
      <c r="H85" s="190"/>
      <c r="I85" s="193"/>
      <c r="J85" s="194">
        <f>BK85</f>
        <v>0</v>
      </c>
      <c r="K85" s="190"/>
      <c r="L85" s="195"/>
      <c r="M85" s="196"/>
      <c r="N85" s="197"/>
      <c r="O85" s="197"/>
      <c r="P85" s="198">
        <f>P86+P89+P100+P106</f>
        <v>0</v>
      </c>
      <c r="Q85" s="197"/>
      <c r="R85" s="198">
        <f>R86+R89+R100+R106</f>
        <v>0</v>
      </c>
      <c r="S85" s="197"/>
      <c r="T85" s="199">
        <f>T86+T89+T100+T106</f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200" t="s">
        <v>113</v>
      </c>
      <c r="AT85" s="201" t="s">
        <v>71</v>
      </c>
      <c r="AU85" s="201" t="s">
        <v>72</v>
      </c>
      <c r="AY85" s="200" t="s">
        <v>114</v>
      </c>
      <c r="BK85" s="202">
        <f>BK86+BK89+BK100+BK106</f>
        <v>0</v>
      </c>
    </row>
    <row r="86" s="12" customFormat="1" ht="22.8" customHeight="1">
      <c r="A86" s="12"/>
      <c r="B86" s="189"/>
      <c r="C86" s="190"/>
      <c r="D86" s="191" t="s">
        <v>71</v>
      </c>
      <c r="E86" s="203" t="s">
        <v>115</v>
      </c>
      <c r="F86" s="203" t="s">
        <v>116</v>
      </c>
      <c r="G86" s="190"/>
      <c r="H86" s="190"/>
      <c r="I86" s="193"/>
      <c r="J86" s="204">
        <f>BK86</f>
        <v>0</v>
      </c>
      <c r="K86" s="190"/>
      <c r="L86" s="195"/>
      <c r="M86" s="196"/>
      <c r="N86" s="197"/>
      <c r="O86" s="197"/>
      <c r="P86" s="198">
        <f>SUM(P87:P88)</f>
        <v>0</v>
      </c>
      <c r="Q86" s="197"/>
      <c r="R86" s="198">
        <f>SUM(R87:R88)</f>
        <v>0</v>
      </c>
      <c r="S86" s="197"/>
      <c r="T86" s="199">
        <f>SUM(T87:T88)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200" t="s">
        <v>113</v>
      </c>
      <c r="AT86" s="201" t="s">
        <v>71</v>
      </c>
      <c r="AU86" s="201" t="s">
        <v>80</v>
      </c>
      <c r="AY86" s="200" t="s">
        <v>114</v>
      </c>
      <c r="BK86" s="202">
        <f>SUM(BK87:BK88)</f>
        <v>0</v>
      </c>
    </row>
    <row r="87" s="2" customFormat="1" ht="14.4" customHeight="1">
      <c r="A87" s="39"/>
      <c r="B87" s="40"/>
      <c r="C87" s="205" t="s">
        <v>80</v>
      </c>
      <c r="D87" s="205" t="s">
        <v>117</v>
      </c>
      <c r="E87" s="206" t="s">
        <v>118</v>
      </c>
      <c r="F87" s="207" t="s">
        <v>119</v>
      </c>
      <c r="G87" s="208" t="s">
        <v>120</v>
      </c>
      <c r="H87" s="209">
        <v>1</v>
      </c>
      <c r="I87" s="210"/>
      <c r="J87" s="211">
        <f>ROUND(I87*H87,2)</f>
        <v>0</v>
      </c>
      <c r="K87" s="207" t="s">
        <v>121</v>
      </c>
      <c r="L87" s="45"/>
      <c r="M87" s="212" t="s">
        <v>19</v>
      </c>
      <c r="N87" s="213" t="s">
        <v>43</v>
      </c>
      <c r="O87" s="85"/>
      <c r="P87" s="214">
        <f>O87*H87</f>
        <v>0</v>
      </c>
      <c r="Q87" s="214">
        <v>0</v>
      </c>
      <c r="R87" s="214">
        <f>Q87*H87</f>
        <v>0</v>
      </c>
      <c r="S87" s="214">
        <v>0</v>
      </c>
      <c r="T87" s="215">
        <f>S87*H87</f>
        <v>0</v>
      </c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R87" s="216" t="s">
        <v>122</v>
      </c>
      <c r="AT87" s="216" t="s">
        <v>117</v>
      </c>
      <c r="AU87" s="216" t="s">
        <v>82</v>
      </c>
      <c r="AY87" s="18" t="s">
        <v>114</v>
      </c>
      <c r="BE87" s="217">
        <f>IF(N87="základní",J87,0)</f>
        <v>0</v>
      </c>
      <c r="BF87" s="217">
        <f>IF(N87="snížená",J87,0)</f>
        <v>0</v>
      </c>
      <c r="BG87" s="217">
        <f>IF(N87="zákl. přenesená",J87,0)</f>
        <v>0</v>
      </c>
      <c r="BH87" s="217">
        <f>IF(N87="sníž. přenesená",J87,0)</f>
        <v>0</v>
      </c>
      <c r="BI87" s="217">
        <f>IF(N87="nulová",J87,0)</f>
        <v>0</v>
      </c>
      <c r="BJ87" s="18" t="s">
        <v>80</v>
      </c>
      <c r="BK87" s="217">
        <f>ROUND(I87*H87,2)</f>
        <v>0</v>
      </c>
      <c r="BL87" s="18" t="s">
        <v>122</v>
      </c>
      <c r="BM87" s="216" t="s">
        <v>123</v>
      </c>
    </row>
    <row r="88" s="2" customFormat="1">
      <c r="A88" s="39"/>
      <c r="B88" s="40"/>
      <c r="C88" s="41"/>
      <c r="D88" s="218" t="s">
        <v>124</v>
      </c>
      <c r="E88" s="41"/>
      <c r="F88" s="219" t="s">
        <v>119</v>
      </c>
      <c r="G88" s="41"/>
      <c r="H88" s="41"/>
      <c r="I88" s="220"/>
      <c r="J88" s="41"/>
      <c r="K88" s="41"/>
      <c r="L88" s="45"/>
      <c r="M88" s="221"/>
      <c r="N88" s="222"/>
      <c r="O88" s="85"/>
      <c r="P88" s="85"/>
      <c r="Q88" s="85"/>
      <c r="R88" s="85"/>
      <c r="S88" s="85"/>
      <c r="T88" s="86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T88" s="18" t="s">
        <v>124</v>
      </c>
      <c r="AU88" s="18" t="s">
        <v>82</v>
      </c>
    </row>
    <row r="89" s="12" customFormat="1" ht="22.8" customHeight="1">
      <c r="A89" s="12"/>
      <c r="B89" s="189"/>
      <c r="C89" s="190"/>
      <c r="D89" s="191" t="s">
        <v>71</v>
      </c>
      <c r="E89" s="203" t="s">
        <v>125</v>
      </c>
      <c r="F89" s="203" t="s">
        <v>126</v>
      </c>
      <c r="G89" s="190"/>
      <c r="H89" s="190"/>
      <c r="I89" s="193"/>
      <c r="J89" s="204">
        <f>BK89</f>
        <v>0</v>
      </c>
      <c r="K89" s="190"/>
      <c r="L89" s="195"/>
      <c r="M89" s="196"/>
      <c r="N89" s="197"/>
      <c r="O89" s="197"/>
      <c r="P89" s="198">
        <f>SUM(P90:P99)</f>
        <v>0</v>
      </c>
      <c r="Q89" s="197"/>
      <c r="R89" s="198">
        <f>SUM(R90:R99)</f>
        <v>0</v>
      </c>
      <c r="S89" s="197"/>
      <c r="T89" s="199">
        <f>SUM(T90:T99)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00" t="s">
        <v>113</v>
      </c>
      <c r="AT89" s="201" t="s">
        <v>71</v>
      </c>
      <c r="AU89" s="201" t="s">
        <v>80</v>
      </c>
      <c r="AY89" s="200" t="s">
        <v>114</v>
      </c>
      <c r="BK89" s="202">
        <f>SUM(BK90:BK99)</f>
        <v>0</v>
      </c>
    </row>
    <row r="90" s="2" customFormat="1" ht="14.4" customHeight="1">
      <c r="A90" s="39"/>
      <c r="B90" s="40"/>
      <c r="C90" s="205" t="s">
        <v>82</v>
      </c>
      <c r="D90" s="205" t="s">
        <v>117</v>
      </c>
      <c r="E90" s="206" t="s">
        <v>127</v>
      </c>
      <c r="F90" s="207" t="s">
        <v>126</v>
      </c>
      <c r="G90" s="208" t="s">
        <v>120</v>
      </c>
      <c r="H90" s="209">
        <v>1</v>
      </c>
      <c r="I90" s="210"/>
      <c r="J90" s="211">
        <f>ROUND(I90*H90,2)</f>
        <v>0</v>
      </c>
      <c r="K90" s="207" t="s">
        <v>121</v>
      </c>
      <c r="L90" s="45"/>
      <c r="M90" s="212" t="s">
        <v>19</v>
      </c>
      <c r="N90" s="213" t="s">
        <v>43</v>
      </c>
      <c r="O90" s="85"/>
      <c r="P90" s="214">
        <f>O90*H90</f>
        <v>0</v>
      </c>
      <c r="Q90" s="214">
        <v>0</v>
      </c>
      <c r="R90" s="214">
        <f>Q90*H90</f>
        <v>0</v>
      </c>
      <c r="S90" s="214">
        <v>0</v>
      </c>
      <c r="T90" s="215">
        <f>S90*H90</f>
        <v>0</v>
      </c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R90" s="216" t="s">
        <v>122</v>
      </c>
      <c r="AT90" s="216" t="s">
        <v>117</v>
      </c>
      <c r="AU90" s="216" t="s">
        <v>82</v>
      </c>
      <c r="AY90" s="18" t="s">
        <v>114</v>
      </c>
      <c r="BE90" s="217">
        <f>IF(N90="základní",J90,0)</f>
        <v>0</v>
      </c>
      <c r="BF90" s="217">
        <f>IF(N90="snížená",J90,0)</f>
        <v>0</v>
      </c>
      <c r="BG90" s="217">
        <f>IF(N90="zákl. přenesená",J90,0)</f>
        <v>0</v>
      </c>
      <c r="BH90" s="217">
        <f>IF(N90="sníž. přenesená",J90,0)</f>
        <v>0</v>
      </c>
      <c r="BI90" s="217">
        <f>IF(N90="nulová",J90,0)</f>
        <v>0</v>
      </c>
      <c r="BJ90" s="18" t="s">
        <v>80</v>
      </c>
      <c r="BK90" s="217">
        <f>ROUND(I90*H90,2)</f>
        <v>0</v>
      </c>
      <c r="BL90" s="18" t="s">
        <v>122</v>
      </c>
      <c r="BM90" s="216" t="s">
        <v>128</v>
      </c>
    </row>
    <row r="91" s="2" customFormat="1">
      <c r="A91" s="39"/>
      <c r="B91" s="40"/>
      <c r="C91" s="41"/>
      <c r="D91" s="218" t="s">
        <v>124</v>
      </c>
      <c r="E91" s="41"/>
      <c r="F91" s="219" t="s">
        <v>126</v>
      </c>
      <c r="G91" s="41"/>
      <c r="H91" s="41"/>
      <c r="I91" s="220"/>
      <c r="J91" s="41"/>
      <c r="K91" s="41"/>
      <c r="L91" s="45"/>
      <c r="M91" s="221"/>
      <c r="N91" s="222"/>
      <c r="O91" s="85"/>
      <c r="P91" s="85"/>
      <c r="Q91" s="85"/>
      <c r="R91" s="85"/>
      <c r="S91" s="85"/>
      <c r="T91" s="86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T91" s="18" t="s">
        <v>124</v>
      </c>
      <c r="AU91" s="18" t="s">
        <v>82</v>
      </c>
    </row>
    <row r="92" s="13" customFormat="1">
      <c r="A92" s="13"/>
      <c r="B92" s="223"/>
      <c r="C92" s="224"/>
      <c r="D92" s="218" t="s">
        <v>129</v>
      </c>
      <c r="E92" s="225" t="s">
        <v>19</v>
      </c>
      <c r="F92" s="226" t="s">
        <v>130</v>
      </c>
      <c r="G92" s="224"/>
      <c r="H92" s="225" t="s">
        <v>19</v>
      </c>
      <c r="I92" s="227"/>
      <c r="J92" s="224"/>
      <c r="K92" s="224"/>
      <c r="L92" s="228"/>
      <c r="M92" s="229"/>
      <c r="N92" s="230"/>
      <c r="O92" s="230"/>
      <c r="P92" s="230"/>
      <c r="Q92" s="230"/>
      <c r="R92" s="230"/>
      <c r="S92" s="230"/>
      <c r="T92" s="231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T92" s="232" t="s">
        <v>129</v>
      </c>
      <c r="AU92" s="232" t="s">
        <v>82</v>
      </c>
      <c r="AV92" s="13" t="s">
        <v>80</v>
      </c>
      <c r="AW92" s="13" t="s">
        <v>33</v>
      </c>
      <c r="AX92" s="13" t="s">
        <v>72</v>
      </c>
      <c r="AY92" s="232" t="s">
        <v>114</v>
      </c>
    </row>
    <row r="93" s="14" customFormat="1">
      <c r="A93" s="14"/>
      <c r="B93" s="233"/>
      <c r="C93" s="234"/>
      <c r="D93" s="218" t="s">
        <v>129</v>
      </c>
      <c r="E93" s="235" t="s">
        <v>19</v>
      </c>
      <c r="F93" s="236" t="s">
        <v>80</v>
      </c>
      <c r="G93" s="234"/>
      <c r="H93" s="237">
        <v>1</v>
      </c>
      <c r="I93" s="238"/>
      <c r="J93" s="234"/>
      <c r="K93" s="234"/>
      <c r="L93" s="239"/>
      <c r="M93" s="240"/>
      <c r="N93" s="241"/>
      <c r="O93" s="241"/>
      <c r="P93" s="241"/>
      <c r="Q93" s="241"/>
      <c r="R93" s="241"/>
      <c r="S93" s="241"/>
      <c r="T93" s="242"/>
      <c r="U93" s="14"/>
      <c r="V93" s="14"/>
      <c r="W93" s="14"/>
      <c r="X93" s="14"/>
      <c r="Y93" s="14"/>
      <c r="Z93" s="14"/>
      <c r="AA93" s="14"/>
      <c r="AB93" s="14"/>
      <c r="AC93" s="14"/>
      <c r="AD93" s="14"/>
      <c r="AE93" s="14"/>
      <c r="AT93" s="243" t="s">
        <v>129</v>
      </c>
      <c r="AU93" s="243" t="s">
        <v>82</v>
      </c>
      <c r="AV93" s="14" t="s">
        <v>82</v>
      </c>
      <c r="AW93" s="14" t="s">
        <v>33</v>
      </c>
      <c r="AX93" s="14" t="s">
        <v>72</v>
      </c>
      <c r="AY93" s="243" t="s">
        <v>114</v>
      </c>
    </row>
    <row r="94" s="15" customFormat="1">
      <c r="A94" s="15"/>
      <c r="B94" s="244"/>
      <c r="C94" s="245"/>
      <c r="D94" s="218" t="s">
        <v>129</v>
      </c>
      <c r="E94" s="246" t="s">
        <v>19</v>
      </c>
      <c r="F94" s="247" t="s">
        <v>131</v>
      </c>
      <c r="G94" s="245"/>
      <c r="H94" s="248">
        <v>1</v>
      </c>
      <c r="I94" s="249"/>
      <c r="J94" s="245"/>
      <c r="K94" s="245"/>
      <c r="L94" s="250"/>
      <c r="M94" s="251"/>
      <c r="N94" s="252"/>
      <c r="O94" s="252"/>
      <c r="P94" s="252"/>
      <c r="Q94" s="252"/>
      <c r="R94" s="252"/>
      <c r="S94" s="252"/>
      <c r="T94" s="253"/>
      <c r="U94" s="15"/>
      <c r="V94" s="15"/>
      <c r="W94" s="15"/>
      <c r="X94" s="15"/>
      <c r="Y94" s="15"/>
      <c r="Z94" s="15"/>
      <c r="AA94" s="15"/>
      <c r="AB94" s="15"/>
      <c r="AC94" s="15"/>
      <c r="AD94" s="15"/>
      <c r="AE94" s="15"/>
      <c r="AT94" s="254" t="s">
        <v>129</v>
      </c>
      <c r="AU94" s="254" t="s">
        <v>82</v>
      </c>
      <c r="AV94" s="15" t="s">
        <v>132</v>
      </c>
      <c r="AW94" s="15" t="s">
        <v>33</v>
      </c>
      <c r="AX94" s="15" t="s">
        <v>80</v>
      </c>
      <c r="AY94" s="254" t="s">
        <v>114</v>
      </c>
    </row>
    <row r="95" s="2" customFormat="1" ht="14.4" customHeight="1">
      <c r="A95" s="39"/>
      <c r="B95" s="40"/>
      <c r="C95" s="205" t="s">
        <v>133</v>
      </c>
      <c r="D95" s="205" t="s">
        <v>117</v>
      </c>
      <c r="E95" s="206" t="s">
        <v>134</v>
      </c>
      <c r="F95" s="207" t="s">
        <v>135</v>
      </c>
      <c r="G95" s="208" t="s">
        <v>120</v>
      </c>
      <c r="H95" s="209">
        <v>1</v>
      </c>
      <c r="I95" s="210"/>
      <c r="J95" s="211">
        <f>ROUND(I95*H95,2)</f>
        <v>0</v>
      </c>
      <c r="K95" s="207" t="s">
        <v>121</v>
      </c>
      <c r="L95" s="45"/>
      <c r="M95" s="212" t="s">
        <v>19</v>
      </c>
      <c r="N95" s="213" t="s">
        <v>43</v>
      </c>
      <c r="O95" s="85"/>
      <c r="P95" s="214">
        <f>O95*H95</f>
        <v>0</v>
      </c>
      <c r="Q95" s="214">
        <v>0</v>
      </c>
      <c r="R95" s="214">
        <f>Q95*H95</f>
        <v>0</v>
      </c>
      <c r="S95" s="214">
        <v>0</v>
      </c>
      <c r="T95" s="215">
        <f>S95*H95</f>
        <v>0</v>
      </c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R95" s="216" t="s">
        <v>122</v>
      </c>
      <c r="AT95" s="216" t="s">
        <v>117</v>
      </c>
      <c r="AU95" s="216" t="s">
        <v>82</v>
      </c>
      <c r="AY95" s="18" t="s">
        <v>114</v>
      </c>
      <c r="BE95" s="217">
        <f>IF(N95="základní",J95,0)</f>
        <v>0</v>
      </c>
      <c r="BF95" s="217">
        <f>IF(N95="snížená",J95,0)</f>
        <v>0</v>
      </c>
      <c r="BG95" s="217">
        <f>IF(N95="zákl. přenesená",J95,0)</f>
        <v>0</v>
      </c>
      <c r="BH95" s="217">
        <f>IF(N95="sníž. přenesená",J95,0)</f>
        <v>0</v>
      </c>
      <c r="BI95" s="217">
        <f>IF(N95="nulová",J95,0)</f>
        <v>0</v>
      </c>
      <c r="BJ95" s="18" t="s">
        <v>80</v>
      </c>
      <c r="BK95" s="217">
        <f>ROUND(I95*H95,2)</f>
        <v>0</v>
      </c>
      <c r="BL95" s="18" t="s">
        <v>122</v>
      </c>
      <c r="BM95" s="216" t="s">
        <v>136</v>
      </c>
    </row>
    <row r="96" s="2" customFormat="1">
      <c r="A96" s="39"/>
      <c r="B96" s="40"/>
      <c r="C96" s="41"/>
      <c r="D96" s="218" t="s">
        <v>124</v>
      </c>
      <c r="E96" s="41"/>
      <c r="F96" s="219" t="s">
        <v>135</v>
      </c>
      <c r="G96" s="41"/>
      <c r="H96" s="41"/>
      <c r="I96" s="220"/>
      <c r="J96" s="41"/>
      <c r="K96" s="41"/>
      <c r="L96" s="45"/>
      <c r="M96" s="221"/>
      <c r="N96" s="222"/>
      <c r="O96" s="85"/>
      <c r="P96" s="85"/>
      <c r="Q96" s="85"/>
      <c r="R96" s="85"/>
      <c r="S96" s="85"/>
      <c r="T96" s="86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T96" s="18" t="s">
        <v>124</v>
      </c>
      <c r="AU96" s="18" t="s">
        <v>82</v>
      </c>
    </row>
    <row r="97" s="13" customFormat="1">
      <c r="A97" s="13"/>
      <c r="B97" s="223"/>
      <c r="C97" s="224"/>
      <c r="D97" s="218" t="s">
        <v>129</v>
      </c>
      <c r="E97" s="225" t="s">
        <v>19</v>
      </c>
      <c r="F97" s="226" t="s">
        <v>137</v>
      </c>
      <c r="G97" s="224"/>
      <c r="H97" s="225" t="s">
        <v>19</v>
      </c>
      <c r="I97" s="227"/>
      <c r="J97" s="224"/>
      <c r="K97" s="224"/>
      <c r="L97" s="228"/>
      <c r="M97" s="229"/>
      <c r="N97" s="230"/>
      <c r="O97" s="230"/>
      <c r="P97" s="230"/>
      <c r="Q97" s="230"/>
      <c r="R97" s="230"/>
      <c r="S97" s="230"/>
      <c r="T97" s="231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32" t="s">
        <v>129</v>
      </c>
      <c r="AU97" s="232" t="s">
        <v>82</v>
      </c>
      <c r="AV97" s="13" t="s">
        <v>80</v>
      </c>
      <c r="AW97" s="13" t="s">
        <v>33</v>
      </c>
      <c r="AX97" s="13" t="s">
        <v>72</v>
      </c>
      <c r="AY97" s="232" t="s">
        <v>114</v>
      </c>
    </row>
    <row r="98" s="14" customFormat="1">
      <c r="A98" s="14"/>
      <c r="B98" s="233"/>
      <c r="C98" s="234"/>
      <c r="D98" s="218" t="s">
        <v>129</v>
      </c>
      <c r="E98" s="235" t="s">
        <v>19</v>
      </c>
      <c r="F98" s="236" t="s">
        <v>80</v>
      </c>
      <c r="G98" s="234"/>
      <c r="H98" s="237">
        <v>1</v>
      </c>
      <c r="I98" s="238"/>
      <c r="J98" s="234"/>
      <c r="K98" s="234"/>
      <c r="L98" s="239"/>
      <c r="M98" s="240"/>
      <c r="N98" s="241"/>
      <c r="O98" s="241"/>
      <c r="P98" s="241"/>
      <c r="Q98" s="241"/>
      <c r="R98" s="241"/>
      <c r="S98" s="241"/>
      <c r="T98" s="242"/>
      <c r="U98" s="14"/>
      <c r="V98" s="14"/>
      <c r="W98" s="14"/>
      <c r="X98" s="14"/>
      <c r="Y98" s="14"/>
      <c r="Z98" s="14"/>
      <c r="AA98" s="14"/>
      <c r="AB98" s="14"/>
      <c r="AC98" s="14"/>
      <c r="AD98" s="14"/>
      <c r="AE98" s="14"/>
      <c r="AT98" s="243" t="s">
        <v>129</v>
      </c>
      <c r="AU98" s="243" t="s">
        <v>82</v>
      </c>
      <c r="AV98" s="14" t="s">
        <v>82</v>
      </c>
      <c r="AW98" s="14" t="s">
        <v>33</v>
      </c>
      <c r="AX98" s="14" t="s">
        <v>72</v>
      </c>
      <c r="AY98" s="243" t="s">
        <v>114</v>
      </c>
    </row>
    <row r="99" s="15" customFormat="1">
      <c r="A99" s="15"/>
      <c r="B99" s="244"/>
      <c r="C99" s="245"/>
      <c r="D99" s="218" t="s">
        <v>129</v>
      </c>
      <c r="E99" s="246" t="s">
        <v>19</v>
      </c>
      <c r="F99" s="247" t="s">
        <v>131</v>
      </c>
      <c r="G99" s="245"/>
      <c r="H99" s="248">
        <v>1</v>
      </c>
      <c r="I99" s="249"/>
      <c r="J99" s="245"/>
      <c r="K99" s="245"/>
      <c r="L99" s="250"/>
      <c r="M99" s="251"/>
      <c r="N99" s="252"/>
      <c r="O99" s="252"/>
      <c r="P99" s="252"/>
      <c r="Q99" s="252"/>
      <c r="R99" s="252"/>
      <c r="S99" s="252"/>
      <c r="T99" s="253"/>
      <c r="U99" s="15"/>
      <c r="V99" s="15"/>
      <c r="W99" s="15"/>
      <c r="X99" s="15"/>
      <c r="Y99" s="15"/>
      <c r="Z99" s="15"/>
      <c r="AA99" s="15"/>
      <c r="AB99" s="15"/>
      <c r="AC99" s="15"/>
      <c r="AD99" s="15"/>
      <c r="AE99" s="15"/>
      <c r="AT99" s="254" t="s">
        <v>129</v>
      </c>
      <c r="AU99" s="254" t="s">
        <v>82</v>
      </c>
      <c r="AV99" s="15" t="s">
        <v>132</v>
      </c>
      <c r="AW99" s="15" t="s">
        <v>33</v>
      </c>
      <c r="AX99" s="15" t="s">
        <v>80</v>
      </c>
      <c r="AY99" s="254" t="s">
        <v>114</v>
      </c>
    </row>
    <row r="100" s="12" customFormat="1" ht="22.8" customHeight="1">
      <c r="A100" s="12"/>
      <c r="B100" s="189"/>
      <c r="C100" s="190"/>
      <c r="D100" s="191" t="s">
        <v>71</v>
      </c>
      <c r="E100" s="203" t="s">
        <v>138</v>
      </c>
      <c r="F100" s="203" t="s">
        <v>139</v>
      </c>
      <c r="G100" s="190"/>
      <c r="H100" s="190"/>
      <c r="I100" s="193"/>
      <c r="J100" s="204">
        <f>BK100</f>
        <v>0</v>
      </c>
      <c r="K100" s="190"/>
      <c r="L100" s="195"/>
      <c r="M100" s="196"/>
      <c r="N100" s="197"/>
      <c r="O100" s="197"/>
      <c r="P100" s="198">
        <f>SUM(P101:P105)</f>
        <v>0</v>
      </c>
      <c r="Q100" s="197"/>
      <c r="R100" s="198">
        <f>SUM(R101:R105)</f>
        <v>0</v>
      </c>
      <c r="S100" s="197"/>
      <c r="T100" s="199">
        <f>SUM(T101:T105)</f>
        <v>0</v>
      </c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R100" s="200" t="s">
        <v>113</v>
      </c>
      <c r="AT100" s="201" t="s">
        <v>71</v>
      </c>
      <c r="AU100" s="201" t="s">
        <v>80</v>
      </c>
      <c r="AY100" s="200" t="s">
        <v>114</v>
      </c>
      <c r="BK100" s="202">
        <f>SUM(BK101:BK105)</f>
        <v>0</v>
      </c>
    </row>
    <row r="101" s="2" customFormat="1" ht="14.4" customHeight="1">
      <c r="A101" s="39"/>
      <c r="B101" s="40"/>
      <c r="C101" s="205" t="s">
        <v>132</v>
      </c>
      <c r="D101" s="205" t="s">
        <v>117</v>
      </c>
      <c r="E101" s="206" t="s">
        <v>140</v>
      </c>
      <c r="F101" s="207" t="s">
        <v>141</v>
      </c>
      <c r="G101" s="208" t="s">
        <v>120</v>
      </c>
      <c r="H101" s="209">
        <v>1</v>
      </c>
      <c r="I101" s="210"/>
      <c r="J101" s="211">
        <f>ROUND(I101*H101,2)</f>
        <v>0</v>
      </c>
      <c r="K101" s="207" t="s">
        <v>121</v>
      </c>
      <c r="L101" s="45"/>
      <c r="M101" s="212" t="s">
        <v>19</v>
      </c>
      <c r="N101" s="213" t="s">
        <v>43</v>
      </c>
      <c r="O101" s="85"/>
      <c r="P101" s="214">
        <f>O101*H101</f>
        <v>0</v>
      </c>
      <c r="Q101" s="214">
        <v>0</v>
      </c>
      <c r="R101" s="214">
        <f>Q101*H101</f>
        <v>0</v>
      </c>
      <c r="S101" s="214">
        <v>0</v>
      </c>
      <c r="T101" s="215">
        <f>S101*H101</f>
        <v>0</v>
      </c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R101" s="216" t="s">
        <v>122</v>
      </c>
      <c r="AT101" s="216" t="s">
        <v>117</v>
      </c>
      <c r="AU101" s="216" t="s">
        <v>82</v>
      </c>
      <c r="AY101" s="18" t="s">
        <v>114</v>
      </c>
      <c r="BE101" s="217">
        <f>IF(N101="základní",J101,0)</f>
        <v>0</v>
      </c>
      <c r="BF101" s="217">
        <f>IF(N101="snížená",J101,0)</f>
        <v>0</v>
      </c>
      <c r="BG101" s="217">
        <f>IF(N101="zákl. přenesená",J101,0)</f>
        <v>0</v>
      </c>
      <c r="BH101" s="217">
        <f>IF(N101="sníž. přenesená",J101,0)</f>
        <v>0</v>
      </c>
      <c r="BI101" s="217">
        <f>IF(N101="nulová",J101,0)</f>
        <v>0</v>
      </c>
      <c r="BJ101" s="18" t="s">
        <v>80</v>
      </c>
      <c r="BK101" s="217">
        <f>ROUND(I101*H101,2)</f>
        <v>0</v>
      </c>
      <c r="BL101" s="18" t="s">
        <v>122</v>
      </c>
      <c r="BM101" s="216" t="s">
        <v>142</v>
      </c>
    </row>
    <row r="102" s="2" customFormat="1">
      <c r="A102" s="39"/>
      <c r="B102" s="40"/>
      <c r="C102" s="41"/>
      <c r="D102" s="218" t="s">
        <v>124</v>
      </c>
      <c r="E102" s="41"/>
      <c r="F102" s="219" t="s">
        <v>141</v>
      </c>
      <c r="G102" s="41"/>
      <c r="H102" s="41"/>
      <c r="I102" s="220"/>
      <c r="J102" s="41"/>
      <c r="K102" s="41"/>
      <c r="L102" s="45"/>
      <c r="M102" s="221"/>
      <c r="N102" s="222"/>
      <c r="O102" s="85"/>
      <c r="P102" s="85"/>
      <c r="Q102" s="85"/>
      <c r="R102" s="85"/>
      <c r="S102" s="85"/>
      <c r="T102" s="86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T102" s="18" t="s">
        <v>124</v>
      </c>
      <c r="AU102" s="18" t="s">
        <v>82</v>
      </c>
    </row>
    <row r="103" s="13" customFormat="1">
      <c r="A103" s="13"/>
      <c r="B103" s="223"/>
      <c r="C103" s="224"/>
      <c r="D103" s="218" t="s">
        <v>129</v>
      </c>
      <c r="E103" s="225" t="s">
        <v>19</v>
      </c>
      <c r="F103" s="226" t="s">
        <v>143</v>
      </c>
      <c r="G103" s="224"/>
      <c r="H103" s="225" t="s">
        <v>19</v>
      </c>
      <c r="I103" s="227"/>
      <c r="J103" s="224"/>
      <c r="K103" s="224"/>
      <c r="L103" s="228"/>
      <c r="M103" s="229"/>
      <c r="N103" s="230"/>
      <c r="O103" s="230"/>
      <c r="P103" s="230"/>
      <c r="Q103" s="230"/>
      <c r="R103" s="230"/>
      <c r="S103" s="230"/>
      <c r="T103" s="231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32" t="s">
        <v>129</v>
      </c>
      <c r="AU103" s="232" t="s">
        <v>82</v>
      </c>
      <c r="AV103" s="13" t="s">
        <v>80</v>
      </c>
      <c r="AW103" s="13" t="s">
        <v>33</v>
      </c>
      <c r="AX103" s="13" t="s">
        <v>72</v>
      </c>
      <c r="AY103" s="232" t="s">
        <v>114</v>
      </c>
    </row>
    <row r="104" s="14" customFormat="1">
      <c r="A104" s="14"/>
      <c r="B104" s="233"/>
      <c r="C104" s="234"/>
      <c r="D104" s="218" t="s">
        <v>129</v>
      </c>
      <c r="E104" s="235" t="s">
        <v>19</v>
      </c>
      <c r="F104" s="236" t="s">
        <v>80</v>
      </c>
      <c r="G104" s="234"/>
      <c r="H104" s="237">
        <v>1</v>
      </c>
      <c r="I104" s="238"/>
      <c r="J104" s="234"/>
      <c r="K104" s="234"/>
      <c r="L104" s="239"/>
      <c r="M104" s="240"/>
      <c r="N104" s="241"/>
      <c r="O104" s="241"/>
      <c r="P104" s="241"/>
      <c r="Q104" s="241"/>
      <c r="R104" s="241"/>
      <c r="S104" s="241"/>
      <c r="T104" s="242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T104" s="243" t="s">
        <v>129</v>
      </c>
      <c r="AU104" s="243" t="s">
        <v>82</v>
      </c>
      <c r="AV104" s="14" t="s">
        <v>82</v>
      </c>
      <c r="AW104" s="14" t="s">
        <v>33</v>
      </c>
      <c r="AX104" s="14" t="s">
        <v>72</v>
      </c>
      <c r="AY104" s="243" t="s">
        <v>114</v>
      </c>
    </row>
    <row r="105" s="15" customFormat="1">
      <c r="A105" s="15"/>
      <c r="B105" s="244"/>
      <c r="C105" s="245"/>
      <c r="D105" s="218" t="s">
        <v>129</v>
      </c>
      <c r="E105" s="246" t="s">
        <v>19</v>
      </c>
      <c r="F105" s="247" t="s">
        <v>131</v>
      </c>
      <c r="G105" s="245"/>
      <c r="H105" s="248">
        <v>1</v>
      </c>
      <c r="I105" s="249"/>
      <c r="J105" s="245"/>
      <c r="K105" s="245"/>
      <c r="L105" s="250"/>
      <c r="M105" s="251"/>
      <c r="N105" s="252"/>
      <c r="O105" s="252"/>
      <c r="P105" s="252"/>
      <c r="Q105" s="252"/>
      <c r="R105" s="252"/>
      <c r="S105" s="252"/>
      <c r="T105" s="253"/>
      <c r="U105" s="15"/>
      <c r="V105" s="15"/>
      <c r="W105" s="15"/>
      <c r="X105" s="15"/>
      <c r="Y105" s="15"/>
      <c r="Z105" s="15"/>
      <c r="AA105" s="15"/>
      <c r="AB105" s="15"/>
      <c r="AC105" s="15"/>
      <c r="AD105" s="15"/>
      <c r="AE105" s="15"/>
      <c r="AT105" s="254" t="s">
        <v>129</v>
      </c>
      <c r="AU105" s="254" t="s">
        <v>82</v>
      </c>
      <c r="AV105" s="15" t="s">
        <v>132</v>
      </c>
      <c r="AW105" s="15" t="s">
        <v>33</v>
      </c>
      <c r="AX105" s="15" t="s">
        <v>80</v>
      </c>
      <c r="AY105" s="254" t="s">
        <v>114</v>
      </c>
    </row>
    <row r="106" s="12" customFormat="1" ht="22.8" customHeight="1">
      <c r="A106" s="12"/>
      <c r="B106" s="189"/>
      <c r="C106" s="190"/>
      <c r="D106" s="191" t="s">
        <v>71</v>
      </c>
      <c r="E106" s="203" t="s">
        <v>144</v>
      </c>
      <c r="F106" s="203" t="s">
        <v>145</v>
      </c>
      <c r="G106" s="190"/>
      <c r="H106" s="190"/>
      <c r="I106" s="193"/>
      <c r="J106" s="204">
        <f>BK106</f>
        <v>0</v>
      </c>
      <c r="K106" s="190"/>
      <c r="L106" s="195"/>
      <c r="M106" s="196"/>
      <c r="N106" s="197"/>
      <c r="O106" s="197"/>
      <c r="P106" s="198">
        <f>SUM(P107:P108)</f>
        <v>0</v>
      </c>
      <c r="Q106" s="197"/>
      <c r="R106" s="198">
        <f>SUM(R107:R108)</f>
        <v>0</v>
      </c>
      <c r="S106" s="197"/>
      <c r="T106" s="199">
        <f>SUM(T107:T108)</f>
        <v>0</v>
      </c>
      <c r="U106" s="12"/>
      <c r="V106" s="12"/>
      <c r="W106" s="12"/>
      <c r="X106" s="12"/>
      <c r="Y106" s="12"/>
      <c r="Z106" s="12"/>
      <c r="AA106" s="12"/>
      <c r="AB106" s="12"/>
      <c r="AC106" s="12"/>
      <c r="AD106" s="12"/>
      <c r="AE106" s="12"/>
      <c r="AR106" s="200" t="s">
        <v>113</v>
      </c>
      <c r="AT106" s="201" t="s">
        <v>71</v>
      </c>
      <c r="AU106" s="201" t="s">
        <v>80</v>
      </c>
      <c r="AY106" s="200" t="s">
        <v>114</v>
      </c>
      <c r="BK106" s="202">
        <f>SUM(BK107:BK108)</f>
        <v>0</v>
      </c>
    </row>
    <row r="107" s="2" customFormat="1" ht="14.4" customHeight="1">
      <c r="A107" s="39"/>
      <c r="B107" s="40"/>
      <c r="C107" s="205" t="s">
        <v>113</v>
      </c>
      <c r="D107" s="205" t="s">
        <v>117</v>
      </c>
      <c r="E107" s="206" t="s">
        <v>146</v>
      </c>
      <c r="F107" s="207" t="s">
        <v>147</v>
      </c>
      <c r="G107" s="208" t="s">
        <v>120</v>
      </c>
      <c r="H107" s="209">
        <v>1</v>
      </c>
      <c r="I107" s="210"/>
      <c r="J107" s="211">
        <f>ROUND(I107*H107,2)</f>
        <v>0</v>
      </c>
      <c r="K107" s="207" t="s">
        <v>121</v>
      </c>
      <c r="L107" s="45"/>
      <c r="M107" s="212" t="s">
        <v>19</v>
      </c>
      <c r="N107" s="213" t="s">
        <v>43</v>
      </c>
      <c r="O107" s="85"/>
      <c r="P107" s="214">
        <f>O107*H107</f>
        <v>0</v>
      </c>
      <c r="Q107" s="214">
        <v>0</v>
      </c>
      <c r="R107" s="214">
        <f>Q107*H107</f>
        <v>0</v>
      </c>
      <c r="S107" s="214">
        <v>0</v>
      </c>
      <c r="T107" s="215">
        <f>S107*H107</f>
        <v>0</v>
      </c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R107" s="216" t="s">
        <v>122</v>
      </c>
      <c r="AT107" s="216" t="s">
        <v>117</v>
      </c>
      <c r="AU107" s="216" t="s">
        <v>82</v>
      </c>
      <c r="AY107" s="18" t="s">
        <v>114</v>
      </c>
      <c r="BE107" s="217">
        <f>IF(N107="základní",J107,0)</f>
        <v>0</v>
      </c>
      <c r="BF107" s="217">
        <f>IF(N107="snížená",J107,0)</f>
        <v>0</v>
      </c>
      <c r="BG107" s="217">
        <f>IF(N107="zákl. přenesená",J107,0)</f>
        <v>0</v>
      </c>
      <c r="BH107" s="217">
        <f>IF(N107="sníž. přenesená",J107,0)</f>
        <v>0</v>
      </c>
      <c r="BI107" s="217">
        <f>IF(N107="nulová",J107,0)</f>
        <v>0</v>
      </c>
      <c r="BJ107" s="18" t="s">
        <v>80</v>
      </c>
      <c r="BK107" s="217">
        <f>ROUND(I107*H107,2)</f>
        <v>0</v>
      </c>
      <c r="BL107" s="18" t="s">
        <v>122</v>
      </c>
      <c r="BM107" s="216" t="s">
        <v>148</v>
      </c>
    </row>
    <row r="108" s="2" customFormat="1">
      <c r="A108" s="39"/>
      <c r="B108" s="40"/>
      <c r="C108" s="41"/>
      <c r="D108" s="218" t="s">
        <v>124</v>
      </c>
      <c r="E108" s="41"/>
      <c r="F108" s="219" t="s">
        <v>147</v>
      </c>
      <c r="G108" s="41"/>
      <c r="H108" s="41"/>
      <c r="I108" s="220"/>
      <c r="J108" s="41"/>
      <c r="K108" s="41"/>
      <c r="L108" s="45"/>
      <c r="M108" s="255"/>
      <c r="N108" s="256"/>
      <c r="O108" s="257"/>
      <c r="P108" s="257"/>
      <c r="Q108" s="257"/>
      <c r="R108" s="257"/>
      <c r="S108" s="257"/>
      <c r="T108" s="258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T108" s="18" t="s">
        <v>124</v>
      </c>
      <c r="AU108" s="18" t="s">
        <v>82</v>
      </c>
    </row>
    <row r="109" s="2" customFormat="1" ht="6.96" customHeight="1">
      <c r="A109" s="39"/>
      <c r="B109" s="60"/>
      <c r="C109" s="61"/>
      <c r="D109" s="61"/>
      <c r="E109" s="61"/>
      <c r="F109" s="61"/>
      <c r="G109" s="61"/>
      <c r="H109" s="61"/>
      <c r="I109" s="61"/>
      <c r="J109" s="61"/>
      <c r="K109" s="61"/>
      <c r="L109" s="45"/>
      <c r="M109" s="39"/>
      <c r="O109" s="39"/>
      <c r="P109" s="39"/>
      <c r="Q109" s="39"/>
      <c r="R109" s="39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</sheetData>
  <sheetProtection sheet="1" autoFilter="0" formatColumns="0" formatRows="0" objects="1" scenarios="1" spinCount="100000" saltValue="6FYl1ESgc06WUhUJY5jbxO5L37jNIHO/UeTPhMNldDvYwXsy/9FF9UDChdQflnPKGYaMBEbv/4eAE+CIYsmt/g==" hashValue="7Dc6y8LTlKFQpU8ouyrplmB5l2D4GxAR1295/hPJS5rVmLL5RepT+vV2elqd229zomjXx9elzQ6g7umI9sgpDg==" algorithmName="SHA-512" password="CC35"/>
  <autoFilter ref="C83:K108"/>
  <mergeCells count="9">
    <mergeCell ref="E7:H7"/>
    <mergeCell ref="E9:H9"/>
    <mergeCell ref="E18:H18"/>
    <mergeCell ref="E27:H27"/>
    <mergeCell ref="E48:H48"/>
    <mergeCell ref="E50:H50"/>
    <mergeCell ref="E74:H74"/>
    <mergeCell ref="E76:H76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85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82</v>
      </c>
    </row>
    <row r="4" s="1" customFormat="1" ht="24.96" customHeight="1">
      <c r="B4" s="21"/>
      <c r="D4" s="131" t="s">
        <v>86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KONTEJNEROVÁ SESTAVA - SKLAD NAPOJENÍ NA KOMUNIKACE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87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149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5. 5. 2021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">
        <v>19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">
        <v>27</v>
      </c>
      <c r="F15" s="39"/>
      <c r="G15" s="39"/>
      <c r="H15" s="39"/>
      <c r="I15" s="133" t="s">
        <v>28</v>
      </c>
      <c r="J15" s="137" t="s">
        <v>19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29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28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31</v>
      </c>
      <c r="E20" s="39"/>
      <c r="F20" s="39"/>
      <c r="G20" s="39"/>
      <c r="H20" s="39"/>
      <c r="I20" s="133" t="s">
        <v>26</v>
      </c>
      <c r="J20" s="137" t="s">
        <v>19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">
        <v>32</v>
      </c>
      <c r="F21" s="39"/>
      <c r="G21" s="39"/>
      <c r="H21" s="39"/>
      <c r="I21" s="133" t="s">
        <v>28</v>
      </c>
      <c r="J21" s="137" t="s">
        <v>19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34</v>
      </c>
      <c r="E23" s="39"/>
      <c r="F23" s="39"/>
      <c r="G23" s="39"/>
      <c r="H23" s="39"/>
      <c r="I23" s="133" t="s">
        <v>26</v>
      </c>
      <c r="J23" s="137" t="s">
        <v>19</v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">
        <v>35</v>
      </c>
      <c r="F24" s="39"/>
      <c r="G24" s="39"/>
      <c r="H24" s="39"/>
      <c r="I24" s="133" t="s">
        <v>28</v>
      </c>
      <c r="J24" s="137" t="s">
        <v>19</v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36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38</v>
      </c>
      <c r="E30" s="39"/>
      <c r="F30" s="39"/>
      <c r="G30" s="39"/>
      <c r="H30" s="39"/>
      <c r="I30" s="39"/>
      <c r="J30" s="145">
        <f>ROUND(J88,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40</v>
      </c>
      <c r="G32" s="39"/>
      <c r="H32" s="39"/>
      <c r="I32" s="146" t="s">
        <v>39</v>
      </c>
      <c r="J32" s="146" t="s">
        <v>41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42</v>
      </c>
      <c r="E33" s="133" t="s">
        <v>43</v>
      </c>
      <c r="F33" s="148">
        <f>ROUND((SUM(BE88:BE587)),  2)</f>
        <v>0</v>
      </c>
      <c r="G33" s="39"/>
      <c r="H33" s="39"/>
      <c r="I33" s="149">
        <v>0.20999999999999999</v>
      </c>
      <c r="J33" s="148">
        <f>ROUND(((SUM(BE88:BE587))*I33),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44</v>
      </c>
      <c r="F34" s="148">
        <f>ROUND((SUM(BF88:BF587)),  2)</f>
        <v>0</v>
      </c>
      <c r="G34" s="39"/>
      <c r="H34" s="39"/>
      <c r="I34" s="149">
        <v>0.14999999999999999</v>
      </c>
      <c r="J34" s="148">
        <f>ROUND(((SUM(BF88:BF587))*I34),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45</v>
      </c>
      <c r="F35" s="148">
        <f>ROUND((SUM(BG88:BG587)),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46</v>
      </c>
      <c r="F36" s="148">
        <f>ROUND((SUM(BH88:BH587)),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47</v>
      </c>
      <c r="F37" s="148">
        <f>ROUND((SUM(BI88:BI587)),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48</v>
      </c>
      <c r="E39" s="152"/>
      <c r="F39" s="152"/>
      <c r="G39" s="153" t="s">
        <v>49</v>
      </c>
      <c r="H39" s="154" t="s">
        <v>50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89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KONTEJNEROVÁ SESTAVA - SKLAD NAPOJENÍ NA KOMUNIKACE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87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002 - Stavební část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Kontejnerový sklad v areálu nemocnice</v>
      </c>
      <c r="G52" s="41"/>
      <c r="H52" s="41"/>
      <c r="I52" s="33" t="s">
        <v>23</v>
      </c>
      <c r="J52" s="73" t="str">
        <f>IF(J12="","",J12)</f>
        <v>5. 5. 2021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>Nemocnice ve Frýdku - Místku, p.o.</v>
      </c>
      <c r="G54" s="41"/>
      <c r="H54" s="41"/>
      <c r="I54" s="33" t="s">
        <v>31</v>
      </c>
      <c r="J54" s="37" t="str">
        <f>E21</f>
        <v>Forsing projekt s.r.o.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29</v>
      </c>
      <c r="D55" s="41"/>
      <c r="E55" s="41"/>
      <c r="F55" s="28" t="str">
        <f>IF(E18="","",E18)</f>
        <v>Vyplň údaj</v>
      </c>
      <c r="G55" s="41"/>
      <c r="H55" s="41"/>
      <c r="I55" s="33" t="s">
        <v>34</v>
      </c>
      <c r="J55" s="37" t="str">
        <f>E24</f>
        <v>Jindřich Jansa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90</v>
      </c>
      <c r="D57" s="163"/>
      <c r="E57" s="163"/>
      <c r="F57" s="163"/>
      <c r="G57" s="163"/>
      <c r="H57" s="163"/>
      <c r="I57" s="163"/>
      <c r="J57" s="164" t="s">
        <v>91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70</v>
      </c>
      <c r="D59" s="41"/>
      <c r="E59" s="41"/>
      <c r="F59" s="41"/>
      <c r="G59" s="41"/>
      <c r="H59" s="41"/>
      <c r="I59" s="41"/>
      <c r="J59" s="103">
        <f>J88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92</v>
      </c>
    </row>
    <row r="60" s="9" customFormat="1" ht="24.96" customHeight="1">
      <c r="A60" s="9"/>
      <c r="B60" s="166"/>
      <c r="C60" s="167"/>
      <c r="D60" s="168" t="s">
        <v>150</v>
      </c>
      <c r="E60" s="169"/>
      <c r="F60" s="169"/>
      <c r="G60" s="169"/>
      <c r="H60" s="169"/>
      <c r="I60" s="169"/>
      <c r="J60" s="170">
        <f>J89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151</v>
      </c>
      <c r="E61" s="175"/>
      <c r="F61" s="175"/>
      <c r="G61" s="175"/>
      <c r="H61" s="175"/>
      <c r="I61" s="175"/>
      <c r="J61" s="176">
        <f>J90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2"/>
      <c r="C62" s="173"/>
      <c r="D62" s="174" t="s">
        <v>152</v>
      </c>
      <c r="E62" s="175"/>
      <c r="F62" s="175"/>
      <c r="G62" s="175"/>
      <c r="H62" s="175"/>
      <c r="I62" s="175"/>
      <c r="J62" s="176">
        <f>J271</f>
        <v>0</v>
      </c>
      <c r="K62" s="173"/>
      <c r="L62" s="17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2"/>
      <c r="C63" s="173"/>
      <c r="D63" s="174" t="s">
        <v>153</v>
      </c>
      <c r="E63" s="175"/>
      <c r="F63" s="175"/>
      <c r="G63" s="175"/>
      <c r="H63" s="175"/>
      <c r="I63" s="175"/>
      <c r="J63" s="176">
        <f>J284</f>
        <v>0</v>
      </c>
      <c r="K63" s="173"/>
      <c r="L63" s="17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2"/>
      <c r="C64" s="173"/>
      <c r="D64" s="174" t="s">
        <v>154</v>
      </c>
      <c r="E64" s="175"/>
      <c r="F64" s="175"/>
      <c r="G64" s="175"/>
      <c r="H64" s="175"/>
      <c r="I64" s="175"/>
      <c r="J64" s="176">
        <f>J359</f>
        <v>0</v>
      </c>
      <c r="K64" s="173"/>
      <c r="L64" s="177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2"/>
      <c r="C65" s="173"/>
      <c r="D65" s="174" t="s">
        <v>155</v>
      </c>
      <c r="E65" s="175"/>
      <c r="F65" s="175"/>
      <c r="G65" s="175"/>
      <c r="H65" s="175"/>
      <c r="I65" s="175"/>
      <c r="J65" s="176">
        <f>J378</f>
        <v>0</v>
      </c>
      <c r="K65" s="173"/>
      <c r="L65" s="17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2"/>
      <c r="C66" s="173"/>
      <c r="D66" s="174" t="s">
        <v>156</v>
      </c>
      <c r="E66" s="175"/>
      <c r="F66" s="175"/>
      <c r="G66" s="175"/>
      <c r="H66" s="175"/>
      <c r="I66" s="175"/>
      <c r="J66" s="176">
        <f>J455</f>
        <v>0</v>
      </c>
      <c r="K66" s="173"/>
      <c r="L66" s="177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2"/>
      <c r="C67" s="173"/>
      <c r="D67" s="174" t="s">
        <v>157</v>
      </c>
      <c r="E67" s="175"/>
      <c r="F67" s="175"/>
      <c r="G67" s="175"/>
      <c r="H67" s="175"/>
      <c r="I67" s="175"/>
      <c r="J67" s="176">
        <f>J563</f>
        <v>0</v>
      </c>
      <c r="K67" s="173"/>
      <c r="L67" s="177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2"/>
      <c r="C68" s="173"/>
      <c r="D68" s="174" t="s">
        <v>158</v>
      </c>
      <c r="E68" s="175"/>
      <c r="F68" s="175"/>
      <c r="G68" s="175"/>
      <c r="H68" s="175"/>
      <c r="I68" s="175"/>
      <c r="J68" s="176">
        <f>J585</f>
        <v>0</v>
      </c>
      <c r="K68" s="173"/>
      <c r="L68" s="177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2" customFormat="1" ht="21.84" customHeight="1">
      <c r="A69" s="39"/>
      <c r="B69" s="40"/>
      <c r="C69" s="41"/>
      <c r="D69" s="41"/>
      <c r="E69" s="41"/>
      <c r="F69" s="41"/>
      <c r="G69" s="41"/>
      <c r="H69" s="41"/>
      <c r="I69" s="41"/>
      <c r="J69" s="41"/>
      <c r="K69" s="41"/>
      <c r="L69" s="135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6.96" customHeight="1">
      <c r="A70" s="39"/>
      <c r="B70" s="60"/>
      <c r="C70" s="61"/>
      <c r="D70" s="61"/>
      <c r="E70" s="61"/>
      <c r="F70" s="61"/>
      <c r="G70" s="61"/>
      <c r="H70" s="61"/>
      <c r="I70" s="61"/>
      <c r="J70" s="61"/>
      <c r="K70" s="61"/>
      <c r="L70" s="13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4" s="2" customFormat="1" ht="6.96" customHeight="1">
      <c r="A74" s="39"/>
      <c r="B74" s="62"/>
      <c r="C74" s="63"/>
      <c r="D74" s="63"/>
      <c r="E74" s="63"/>
      <c r="F74" s="63"/>
      <c r="G74" s="63"/>
      <c r="H74" s="63"/>
      <c r="I74" s="63"/>
      <c r="J74" s="63"/>
      <c r="K74" s="63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24.96" customHeight="1">
      <c r="A75" s="39"/>
      <c r="B75" s="40"/>
      <c r="C75" s="24" t="s">
        <v>98</v>
      </c>
      <c r="D75" s="41"/>
      <c r="E75" s="41"/>
      <c r="F75" s="41"/>
      <c r="G75" s="41"/>
      <c r="H75" s="41"/>
      <c r="I75" s="41"/>
      <c r="J75" s="41"/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6.96" customHeigh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2" customHeight="1">
      <c r="A77" s="39"/>
      <c r="B77" s="40"/>
      <c r="C77" s="33" t="s">
        <v>16</v>
      </c>
      <c r="D77" s="41"/>
      <c r="E77" s="41"/>
      <c r="F77" s="41"/>
      <c r="G77" s="41"/>
      <c r="H77" s="41"/>
      <c r="I77" s="41"/>
      <c r="J77" s="41"/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6.5" customHeight="1">
      <c r="A78" s="39"/>
      <c r="B78" s="40"/>
      <c r="C78" s="41"/>
      <c r="D78" s="41"/>
      <c r="E78" s="161" t="str">
        <f>E7</f>
        <v>KONTEJNEROVÁ SESTAVA - SKLAD NAPOJENÍ NA KOMUNIKACE</v>
      </c>
      <c r="F78" s="33"/>
      <c r="G78" s="33"/>
      <c r="H78" s="33"/>
      <c r="I78" s="41"/>
      <c r="J78" s="41"/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2" customHeight="1">
      <c r="A79" s="39"/>
      <c r="B79" s="40"/>
      <c r="C79" s="33" t="s">
        <v>87</v>
      </c>
      <c r="D79" s="41"/>
      <c r="E79" s="41"/>
      <c r="F79" s="41"/>
      <c r="G79" s="41"/>
      <c r="H79" s="41"/>
      <c r="I79" s="41"/>
      <c r="J79" s="41"/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6.5" customHeight="1">
      <c r="A80" s="39"/>
      <c r="B80" s="40"/>
      <c r="C80" s="41"/>
      <c r="D80" s="41"/>
      <c r="E80" s="70" t="str">
        <f>E9</f>
        <v>002 - Stavební část</v>
      </c>
      <c r="F80" s="41"/>
      <c r="G80" s="41"/>
      <c r="H80" s="41"/>
      <c r="I80" s="41"/>
      <c r="J80" s="41"/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6.96" customHeight="1">
      <c r="A81" s="39"/>
      <c r="B81" s="40"/>
      <c r="C81" s="41"/>
      <c r="D81" s="41"/>
      <c r="E81" s="41"/>
      <c r="F81" s="41"/>
      <c r="G81" s="41"/>
      <c r="H81" s="41"/>
      <c r="I81" s="41"/>
      <c r="J81" s="41"/>
      <c r="K81" s="41"/>
      <c r="L81" s="13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2" customHeight="1">
      <c r="A82" s="39"/>
      <c r="B82" s="40"/>
      <c r="C82" s="33" t="s">
        <v>21</v>
      </c>
      <c r="D82" s="41"/>
      <c r="E82" s="41"/>
      <c r="F82" s="28" t="str">
        <f>F12</f>
        <v>Kontejnerový sklad v areálu nemocnice</v>
      </c>
      <c r="G82" s="41"/>
      <c r="H82" s="41"/>
      <c r="I82" s="33" t="s">
        <v>23</v>
      </c>
      <c r="J82" s="73" t="str">
        <f>IF(J12="","",J12)</f>
        <v>5. 5. 2021</v>
      </c>
      <c r="K82" s="41"/>
      <c r="L82" s="13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13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5.15" customHeight="1">
      <c r="A84" s="39"/>
      <c r="B84" s="40"/>
      <c r="C84" s="33" t="s">
        <v>25</v>
      </c>
      <c r="D84" s="41"/>
      <c r="E84" s="41"/>
      <c r="F84" s="28" t="str">
        <f>E15</f>
        <v>Nemocnice ve Frýdku - Místku, p.o.</v>
      </c>
      <c r="G84" s="41"/>
      <c r="H84" s="41"/>
      <c r="I84" s="33" t="s">
        <v>31</v>
      </c>
      <c r="J84" s="37" t="str">
        <f>E21</f>
        <v>Forsing projekt s.r.o.</v>
      </c>
      <c r="K84" s="41"/>
      <c r="L84" s="13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5.15" customHeight="1">
      <c r="A85" s="39"/>
      <c r="B85" s="40"/>
      <c r="C85" s="33" t="s">
        <v>29</v>
      </c>
      <c r="D85" s="41"/>
      <c r="E85" s="41"/>
      <c r="F85" s="28" t="str">
        <f>IF(E18="","",E18)</f>
        <v>Vyplň údaj</v>
      </c>
      <c r="G85" s="41"/>
      <c r="H85" s="41"/>
      <c r="I85" s="33" t="s">
        <v>34</v>
      </c>
      <c r="J85" s="37" t="str">
        <f>E24</f>
        <v>Jindřich Jansa</v>
      </c>
      <c r="K85" s="41"/>
      <c r="L85" s="13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0.32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135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11" customFormat="1" ht="29.28" customHeight="1">
      <c r="A87" s="178"/>
      <c r="B87" s="179"/>
      <c r="C87" s="180" t="s">
        <v>99</v>
      </c>
      <c r="D87" s="181" t="s">
        <v>57</v>
      </c>
      <c r="E87" s="181" t="s">
        <v>53</v>
      </c>
      <c r="F87" s="181" t="s">
        <v>54</v>
      </c>
      <c r="G87" s="181" t="s">
        <v>100</v>
      </c>
      <c r="H87" s="181" t="s">
        <v>101</v>
      </c>
      <c r="I87" s="181" t="s">
        <v>102</v>
      </c>
      <c r="J87" s="181" t="s">
        <v>91</v>
      </c>
      <c r="K87" s="182" t="s">
        <v>103</v>
      </c>
      <c r="L87" s="183"/>
      <c r="M87" s="93" t="s">
        <v>19</v>
      </c>
      <c r="N87" s="94" t="s">
        <v>42</v>
      </c>
      <c r="O87" s="94" t="s">
        <v>104</v>
      </c>
      <c r="P87" s="94" t="s">
        <v>105</v>
      </c>
      <c r="Q87" s="94" t="s">
        <v>106</v>
      </c>
      <c r="R87" s="94" t="s">
        <v>107</v>
      </c>
      <c r="S87" s="94" t="s">
        <v>108</v>
      </c>
      <c r="T87" s="95" t="s">
        <v>109</v>
      </c>
      <c r="U87" s="178"/>
      <c r="V87" s="178"/>
      <c r="W87" s="178"/>
      <c r="X87" s="178"/>
      <c r="Y87" s="178"/>
      <c r="Z87" s="178"/>
      <c r="AA87" s="178"/>
      <c r="AB87" s="178"/>
      <c r="AC87" s="178"/>
      <c r="AD87" s="178"/>
      <c r="AE87" s="178"/>
    </row>
    <row r="88" s="2" customFormat="1" ht="22.8" customHeight="1">
      <c r="A88" s="39"/>
      <c r="B88" s="40"/>
      <c r="C88" s="100" t="s">
        <v>110</v>
      </c>
      <c r="D88" s="41"/>
      <c r="E88" s="41"/>
      <c r="F88" s="41"/>
      <c r="G88" s="41"/>
      <c r="H88" s="41"/>
      <c r="I88" s="41"/>
      <c r="J88" s="184">
        <f>BK88</f>
        <v>0</v>
      </c>
      <c r="K88" s="41"/>
      <c r="L88" s="45"/>
      <c r="M88" s="96"/>
      <c r="N88" s="185"/>
      <c r="O88" s="97"/>
      <c r="P88" s="186">
        <f>P89</f>
        <v>0</v>
      </c>
      <c r="Q88" s="97"/>
      <c r="R88" s="186">
        <f>R89</f>
        <v>54.658302799999987</v>
      </c>
      <c r="S88" s="97"/>
      <c r="T88" s="187">
        <f>T89</f>
        <v>240.41963999999999</v>
      </c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T88" s="18" t="s">
        <v>71</v>
      </c>
      <c r="AU88" s="18" t="s">
        <v>92</v>
      </c>
      <c r="BK88" s="188">
        <f>BK89</f>
        <v>0</v>
      </c>
    </row>
    <row r="89" s="12" customFormat="1" ht="25.92" customHeight="1">
      <c r="A89" s="12"/>
      <c r="B89" s="189"/>
      <c r="C89" s="190"/>
      <c r="D89" s="191" t="s">
        <v>71</v>
      </c>
      <c r="E89" s="192" t="s">
        <v>159</v>
      </c>
      <c r="F89" s="192" t="s">
        <v>160</v>
      </c>
      <c r="G89" s="190"/>
      <c r="H89" s="190"/>
      <c r="I89" s="193"/>
      <c r="J89" s="194">
        <f>BK89</f>
        <v>0</v>
      </c>
      <c r="K89" s="190"/>
      <c r="L89" s="195"/>
      <c r="M89" s="196"/>
      <c r="N89" s="197"/>
      <c r="O89" s="197"/>
      <c r="P89" s="198">
        <f>P90+P271+P284+P359+P378+P455+P563+P585</f>
        <v>0</v>
      </c>
      <c r="Q89" s="197"/>
      <c r="R89" s="198">
        <f>R90+R271+R284+R359+R378+R455+R563+R585</f>
        <v>54.658302799999987</v>
      </c>
      <c r="S89" s="197"/>
      <c r="T89" s="199">
        <f>T90+T271+T284+T359+T378+T455+T563+T585</f>
        <v>240.41963999999999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00" t="s">
        <v>80</v>
      </c>
      <c r="AT89" s="201" t="s">
        <v>71</v>
      </c>
      <c r="AU89" s="201" t="s">
        <v>72</v>
      </c>
      <c r="AY89" s="200" t="s">
        <v>114</v>
      </c>
      <c r="BK89" s="202">
        <f>BK90+BK271+BK284+BK359+BK378+BK455+BK563+BK585</f>
        <v>0</v>
      </c>
    </row>
    <row r="90" s="12" customFormat="1" ht="22.8" customHeight="1">
      <c r="A90" s="12"/>
      <c r="B90" s="189"/>
      <c r="C90" s="190"/>
      <c r="D90" s="191" t="s">
        <v>71</v>
      </c>
      <c r="E90" s="203" t="s">
        <v>80</v>
      </c>
      <c r="F90" s="203" t="s">
        <v>161</v>
      </c>
      <c r="G90" s="190"/>
      <c r="H90" s="190"/>
      <c r="I90" s="193"/>
      <c r="J90" s="204">
        <f>BK90</f>
        <v>0</v>
      </c>
      <c r="K90" s="190"/>
      <c r="L90" s="195"/>
      <c r="M90" s="196"/>
      <c r="N90" s="197"/>
      <c r="O90" s="197"/>
      <c r="P90" s="198">
        <f>SUM(P91:P270)</f>
        <v>0</v>
      </c>
      <c r="Q90" s="197"/>
      <c r="R90" s="198">
        <f>SUM(R91:R270)</f>
        <v>0.040104000000000001</v>
      </c>
      <c r="S90" s="197"/>
      <c r="T90" s="199">
        <f>SUM(T91:T270)</f>
        <v>238.98599999999999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00" t="s">
        <v>80</v>
      </c>
      <c r="AT90" s="201" t="s">
        <v>71</v>
      </c>
      <c r="AU90" s="201" t="s">
        <v>80</v>
      </c>
      <c r="AY90" s="200" t="s">
        <v>114</v>
      </c>
      <c r="BK90" s="202">
        <f>SUM(BK91:BK270)</f>
        <v>0</v>
      </c>
    </row>
    <row r="91" s="2" customFormat="1" ht="14.4" customHeight="1">
      <c r="A91" s="39"/>
      <c r="B91" s="40"/>
      <c r="C91" s="205" t="s">
        <v>80</v>
      </c>
      <c r="D91" s="205" t="s">
        <v>117</v>
      </c>
      <c r="E91" s="206" t="s">
        <v>162</v>
      </c>
      <c r="F91" s="207" t="s">
        <v>163</v>
      </c>
      <c r="G91" s="208" t="s">
        <v>164</v>
      </c>
      <c r="H91" s="209">
        <v>1</v>
      </c>
      <c r="I91" s="210"/>
      <c r="J91" s="211">
        <f>ROUND(I91*H91,2)</f>
        <v>0</v>
      </c>
      <c r="K91" s="207" t="s">
        <v>121</v>
      </c>
      <c r="L91" s="45"/>
      <c r="M91" s="212" t="s">
        <v>19</v>
      </c>
      <c r="N91" s="213" t="s">
        <v>43</v>
      </c>
      <c r="O91" s="85"/>
      <c r="P91" s="214">
        <f>O91*H91</f>
        <v>0</v>
      </c>
      <c r="Q91" s="214">
        <v>0</v>
      </c>
      <c r="R91" s="214">
        <f>Q91*H91</f>
        <v>0</v>
      </c>
      <c r="S91" s="214">
        <v>0.255</v>
      </c>
      <c r="T91" s="215">
        <f>S91*H91</f>
        <v>0.255</v>
      </c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R91" s="216" t="s">
        <v>132</v>
      </c>
      <c r="AT91" s="216" t="s">
        <v>117</v>
      </c>
      <c r="AU91" s="216" t="s">
        <v>82</v>
      </c>
      <c r="AY91" s="18" t="s">
        <v>114</v>
      </c>
      <c r="BE91" s="217">
        <f>IF(N91="základní",J91,0)</f>
        <v>0</v>
      </c>
      <c r="BF91" s="217">
        <f>IF(N91="snížená",J91,0)</f>
        <v>0</v>
      </c>
      <c r="BG91" s="217">
        <f>IF(N91="zákl. přenesená",J91,0)</f>
        <v>0</v>
      </c>
      <c r="BH91" s="217">
        <f>IF(N91="sníž. přenesená",J91,0)</f>
        <v>0</v>
      </c>
      <c r="BI91" s="217">
        <f>IF(N91="nulová",J91,0)</f>
        <v>0</v>
      </c>
      <c r="BJ91" s="18" t="s">
        <v>80</v>
      </c>
      <c r="BK91" s="217">
        <f>ROUND(I91*H91,2)</f>
        <v>0</v>
      </c>
      <c r="BL91" s="18" t="s">
        <v>132</v>
      </c>
      <c r="BM91" s="216" t="s">
        <v>165</v>
      </c>
    </row>
    <row r="92" s="2" customFormat="1">
      <c r="A92" s="39"/>
      <c r="B92" s="40"/>
      <c r="C92" s="41"/>
      <c r="D92" s="218" t="s">
        <v>124</v>
      </c>
      <c r="E92" s="41"/>
      <c r="F92" s="219" t="s">
        <v>166</v>
      </c>
      <c r="G92" s="41"/>
      <c r="H92" s="41"/>
      <c r="I92" s="220"/>
      <c r="J92" s="41"/>
      <c r="K92" s="41"/>
      <c r="L92" s="45"/>
      <c r="M92" s="221"/>
      <c r="N92" s="222"/>
      <c r="O92" s="85"/>
      <c r="P92" s="85"/>
      <c r="Q92" s="85"/>
      <c r="R92" s="85"/>
      <c r="S92" s="85"/>
      <c r="T92" s="86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T92" s="18" t="s">
        <v>124</v>
      </c>
      <c r="AU92" s="18" t="s">
        <v>82</v>
      </c>
    </row>
    <row r="93" s="13" customFormat="1">
      <c r="A93" s="13"/>
      <c r="B93" s="223"/>
      <c r="C93" s="224"/>
      <c r="D93" s="218" t="s">
        <v>129</v>
      </c>
      <c r="E93" s="225" t="s">
        <v>19</v>
      </c>
      <c r="F93" s="226" t="s">
        <v>167</v>
      </c>
      <c r="G93" s="224"/>
      <c r="H93" s="225" t="s">
        <v>19</v>
      </c>
      <c r="I93" s="227"/>
      <c r="J93" s="224"/>
      <c r="K93" s="224"/>
      <c r="L93" s="228"/>
      <c r="M93" s="229"/>
      <c r="N93" s="230"/>
      <c r="O93" s="230"/>
      <c r="P93" s="230"/>
      <c r="Q93" s="230"/>
      <c r="R93" s="230"/>
      <c r="S93" s="230"/>
      <c r="T93" s="231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32" t="s">
        <v>129</v>
      </c>
      <c r="AU93" s="232" t="s">
        <v>82</v>
      </c>
      <c r="AV93" s="13" t="s">
        <v>80</v>
      </c>
      <c r="AW93" s="13" t="s">
        <v>33</v>
      </c>
      <c r="AX93" s="13" t="s">
        <v>72</v>
      </c>
      <c r="AY93" s="232" t="s">
        <v>114</v>
      </c>
    </row>
    <row r="94" s="13" customFormat="1">
      <c r="A94" s="13"/>
      <c r="B94" s="223"/>
      <c r="C94" s="224"/>
      <c r="D94" s="218" t="s">
        <v>129</v>
      </c>
      <c r="E94" s="225" t="s">
        <v>19</v>
      </c>
      <c r="F94" s="226" t="s">
        <v>168</v>
      </c>
      <c r="G94" s="224"/>
      <c r="H94" s="225" t="s">
        <v>19</v>
      </c>
      <c r="I94" s="227"/>
      <c r="J94" s="224"/>
      <c r="K94" s="224"/>
      <c r="L94" s="228"/>
      <c r="M94" s="229"/>
      <c r="N94" s="230"/>
      <c r="O94" s="230"/>
      <c r="P94" s="230"/>
      <c r="Q94" s="230"/>
      <c r="R94" s="230"/>
      <c r="S94" s="230"/>
      <c r="T94" s="231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32" t="s">
        <v>129</v>
      </c>
      <c r="AU94" s="232" t="s">
        <v>82</v>
      </c>
      <c r="AV94" s="13" t="s">
        <v>80</v>
      </c>
      <c r="AW94" s="13" t="s">
        <v>33</v>
      </c>
      <c r="AX94" s="13" t="s">
        <v>72</v>
      </c>
      <c r="AY94" s="232" t="s">
        <v>114</v>
      </c>
    </row>
    <row r="95" s="14" customFormat="1">
      <c r="A95" s="14"/>
      <c r="B95" s="233"/>
      <c r="C95" s="234"/>
      <c r="D95" s="218" t="s">
        <v>129</v>
      </c>
      <c r="E95" s="235" t="s">
        <v>19</v>
      </c>
      <c r="F95" s="236" t="s">
        <v>80</v>
      </c>
      <c r="G95" s="234"/>
      <c r="H95" s="237">
        <v>1</v>
      </c>
      <c r="I95" s="238"/>
      <c r="J95" s="234"/>
      <c r="K95" s="234"/>
      <c r="L95" s="239"/>
      <c r="M95" s="240"/>
      <c r="N95" s="241"/>
      <c r="O95" s="241"/>
      <c r="P95" s="241"/>
      <c r="Q95" s="241"/>
      <c r="R95" s="241"/>
      <c r="S95" s="241"/>
      <c r="T95" s="242"/>
      <c r="U95" s="14"/>
      <c r="V95" s="14"/>
      <c r="W95" s="14"/>
      <c r="X95" s="14"/>
      <c r="Y95" s="14"/>
      <c r="Z95" s="14"/>
      <c r="AA95" s="14"/>
      <c r="AB95" s="14"/>
      <c r="AC95" s="14"/>
      <c r="AD95" s="14"/>
      <c r="AE95" s="14"/>
      <c r="AT95" s="243" t="s">
        <v>129</v>
      </c>
      <c r="AU95" s="243" t="s">
        <v>82</v>
      </c>
      <c r="AV95" s="14" t="s">
        <v>82</v>
      </c>
      <c r="AW95" s="14" t="s">
        <v>33</v>
      </c>
      <c r="AX95" s="14" t="s">
        <v>72</v>
      </c>
      <c r="AY95" s="243" t="s">
        <v>114</v>
      </c>
    </row>
    <row r="96" s="15" customFormat="1">
      <c r="A96" s="15"/>
      <c r="B96" s="244"/>
      <c r="C96" s="245"/>
      <c r="D96" s="218" t="s">
        <v>129</v>
      </c>
      <c r="E96" s="246" t="s">
        <v>19</v>
      </c>
      <c r="F96" s="247" t="s">
        <v>131</v>
      </c>
      <c r="G96" s="245"/>
      <c r="H96" s="248">
        <v>1</v>
      </c>
      <c r="I96" s="249"/>
      <c r="J96" s="245"/>
      <c r="K96" s="245"/>
      <c r="L96" s="250"/>
      <c r="M96" s="251"/>
      <c r="N96" s="252"/>
      <c r="O96" s="252"/>
      <c r="P96" s="252"/>
      <c r="Q96" s="252"/>
      <c r="R96" s="252"/>
      <c r="S96" s="252"/>
      <c r="T96" s="253"/>
      <c r="U96" s="15"/>
      <c r="V96" s="15"/>
      <c r="W96" s="15"/>
      <c r="X96" s="15"/>
      <c r="Y96" s="15"/>
      <c r="Z96" s="15"/>
      <c r="AA96" s="15"/>
      <c r="AB96" s="15"/>
      <c r="AC96" s="15"/>
      <c r="AD96" s="15"/>
      <c r="AE96" s="15"/>
      <c r="AT96" s="254" t="s">
        <v>129</v>
      </c>
      <c r="AU96" s="254" t="s">
        <v>82</v>
      </c>
      <c r="AV96" s="15" t="s">
        <v>132</v>
      </c>
      <c r="AW96" s="15" t="s">
        <v>33</v>
      </c>
      <c r="AX96" s="15" t="s">
        <v>80</v>
      </c>
      <c r="AY96" s="254" t="s">
        <v>114</v>
      </c>
    </row>
    <row r="97" s="2" customFormat="1" ht="14.4" customHeight="1">
      <c r="A97" s="39"/>
      <c r="B97" s="40"/>
      <c r="C97" s="205" t="s">
        <v>82</v>
      </c>
      <c r="D97" s="205" t="s">
        <v>117</v>
      </c>
      <c r="E97" s="206" t="s">
        <v>169</v>
      </c>
      <c r="F97" s="207" t="s">
        <v>170</v>
      </c>
      <c r="G97" s="208" t="s">
        <v>164</v>
      </c>
      <c r="H97" s="209">
        <v>46</v>
      </c>
      <c r="I97" s="210"/>
      <c r="J97" s="211">
        <f>ROUND(I97*H97,2)</f>
        <v>0</v>
      </c>
      <c r="K97" s="207" t="s">
        <v>121</v>
      </c>
      <c r="L97" s="45"/>
      <c r="M97" s="212" t="s">
        <v>19</v>
      </c>
      <c r="N97" s="213" t="s">
        <v>43</v>
      </c>
      <c r="O97" s="85"/>
      <c r="P97" s="214">
        <f>O97*H97</f>
        <v>0</v>
      </c>
      <c r="Q97" s="214">
        <v>0</v>
      </c>
      <c r="R97" s="214">
        <f>Q97*H97</f>
        <v>0</v>
      </c>
      <c r="S97" s="214">
        <v>0.40799999999999997</v>
      </c>
      <c r="T97" s="215">
        <f>S97*H97</f>
        <v>18.767999999999997</v>
      </c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R97" s="216" t="s">
        <v>132</v>
      </c>
      <c r="AT97" s="216" t="s">
        <v>117</v>
      </c>
      <c r="AU97" s="216" t="s">
        <v>82</v>
      </c>
      <c r="AY97" s="18" t="s">
        <v>114</v>
      </c>
      <c r="BE97" s="217">
        <f>IF(N97="základní",J97,0)</f>
        <v>0</v>
      </c>
      <c r="BF97" s="217">
        <f>IF(N97="snížená",J97,0)</f>
        <v>0</v>
      </c>
      <c r="BG97" s="217">
        <f>IF(N97="zákl. přenesená",J97,0)</f>
        <v>0</v>
      </c>
      <c r="BH97" s="217">
        <f>IF(N97="sníž. přenesená",J97,0)</f>
        <v>0</v>
      </c>
      <c r="BI97" s="217">
        <f>IF(N97="nulová",J97,0)</f>
        <v>0</v>
      </c>
      <c r="BJ97" s="18" t="s">
        <v>80</v>
      </c>
      <c r="BK97" s="217">
        <f>ROUND(I97*H97,2)</f>
        <v>0</v>
      </c>
      <c r="BL97" s="18" t="s">
        <v>132</v>
      </c>
      <c r="BM97" s="216" t="s">
        <v>171</v>
      </c>
    </row>
    <row r="98" s="2" customFormat="1">
      <c r="A98" s="39"/>
      <c r="B98" s="40"/>
      <c r="C98" s="41"/>
      <c r="D98" s="218" t="s">
        <v>124</v>
      </c>
      <c r="E98" s="41"/>
      <c r="F98" s="219" t="s">
        <v>172</v>
      </c>
      <c r="G98" s="41"/>
      <c r="H98" s="41"/>
      <c r="I98" s="220"/>
      <c r="J98" s="41"/>
      <c r="K98" s="41"/>
      <c r="L98" s="45"/>
      <c r="M98" s="221"/>
      <c r="N98" s="222"/>
      <c r="O98" s="85"/>
      <c r="P98" s="85"/>
      <c r="Q98" s="85"/>
      <c r="R98" s="85"/>
      <c r="S98" s="85"/>
      <c r="T98" s="86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T98" s="18" t="s">
        <v>124</v>
      </c>
      <c r="AU98" s="18" t="s">
        <v>82</v>
      </c>
    </row>
    <row r="99" s="13" customFormat="1">
      <c r="A99" s="13"/>
      <c r="B99" s="223"/>
      <c r="C99" s="224"/>
      <c r="D99" s="218" t="s">
        <v>129</v>
      </c>
      <c r="E99" s="225" t="s">
        <v>19</v>
      </c>
      <c r="F99" s="226" t="s">
        <v>167</v>
      </c>
      <c r="G99" s="224"/>
      <c r="H99" s="225" t="s">
        <v>19</v>
      </c>
      <c r="I99" s="227"/>
      <c r="J99" s="224"/>
      <c r="K99" s="224"/>
      <c r="L99" s="228"/>
      <c r="M99" s="229"/>
      <c r="N99" s="230"/>
      <c r="O99" s="230"/>
      <c r="P99" s="230"/>
      <c r="Q99" s="230"/>
      <c r="R99" s="230"/>
      <c r="S99" s="230"/>
      <c r="T99" s="231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32" t="s">
        <v>129</v>
      </c>
      <c r="AU99" s="232" t="s">
        <v>82</v>
      </c>
      <c r="AV99" s="13" t="s">
        <v>80</v>
      </c>
      <c r="AW99" s="13" t="s">
        <v>33</v>
      </c>
      <c r="AX99" s="13" t="s">
        <v>72</v>
      </c>
      <c r="AY99" s="232" t="s">
        <v>114</v>
      </c>
    </row>
    <row r="100" s="13" customFormat="1">
      <c r="A100" s="13"/>
      <c r="B100" s="223"/>
      <c r="C100" s="224"/>
      <c r="D100" s="218" t="s">
        <v>129</v>
      </c>
      <c r="E100" s="225" t="s">
        <v>19</v>
      </c>
      <c r="F100" s="226" t="s">
        <v>173</v>
      </c>
      <c r="G100" s="224"/>
      <c r="H100" s="225" t="s">
        <v>19</v>
      </c>
      <c r="I100" s="227"/>
      <c r="J100" s="224"/>
      <c r="K100" s="224"/>
      <c r="L100" s="228"/>
      <c r="M100" s="229"/>
      <c r="N100" s="230"/>
      <c r="O100" s="230"/>
      <c r="P100" s="230"/>
      <c r="Q100" s="230"/>
      <c r="R100" s="230"/>
      <c r="S100" s="230"/>
      <c r="T100" s="231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32" t="s">
        <v>129</v>
      </c>
      <c r="AU100" s="232" t="s">
        <v>82</v>
      </c>
      <c r="AV100" s="13" t="s">
        <v>80</v>
      </c>
      <c r="AW100" s="13" t="s">
        <v>33</v>
      </c>
      <c r="AX100" s="13" t="s">
        <v>72</v>
      </c>
      <c r="AY100" s="232" t="s">
        <v>114</v>
      </c>
    </row>
    <row r="101" s="14" customFormat="1">
      <c r="A101" s="14"/>
      <c r="B101" s="233"/>
      <c r="C101" s="234"/>
      <c r="D101" s="218" t="s">
        <v>129</v>
      </c>
      <c r="E101" s="235" t="s">
        <v>19</v>
      </c>
      <c r="F101" s="236" t="s">
        <v>174</v>
      </c>
      <c r="G101" s="234"/>
      <c r="H101" s="237">
        <v>46</v>
      </c>
      <c r="I101" s="238"/>
      <c r="J101" s="234"/>
      <c r="K101" s="234"/>
      <c r="L101" s="239"/>
      <c r="M101" s="240"/>
      <c r="N101" s="241"/>
      <c r="O101" s="241"/>
      <c r="P101" s="241"/>
      <c r="Q101" s="241"/>
      <c r="R101" s="241"/>
      <c r="S101" s="241"/>
      <c r="T101" s="242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T101" s="243" t="s">
        <v>129</v>
      </c>
      <c r="AU101" s="243" t="s">
        <v>82</v>
      </c>
      <c r="AV101" s="14" t="s">
        <v>82</v>
      </c>
      <c r="AW101" s="14" t="s">
        <v>33</v>
      </c>
      <c r="AX101" s="14" t="s">
        <v>72</v>
      </c>
      <c r="AY101" s="243" t="s">
        <v>114</v>
      </c>
    </row>
    <row r="102" s="15" customFormat="1">
      <c r="A102" s="15"/>
      <c r="B102" s="244"/>
      <c r="C102" s="245"/>
      <c r="D102" s="218" t="s">
        <v>129</v>
      </c>
      <c r="E102" s="246" t="s">
        <v>19</v>
      </c>
      <c r="F102" s="247" t="s">
        <v>131</v>
      </c>
      <c r="G102" s="245"/>
      <c r="H102" s="248">
        <v>46</v>
      </c>
      <c r="I102" s="249"/>
      <c r="J102" s="245"/>
      <c r="K102" s="245"/>
      <c r="L102" s="250"/>
      <c r="M102" s="251"/>
      <c r="N102" s="252"/>
      <c r="O102" s="252"/>
      <c r="P102" s="252"/>
      <c r="Q102" s="252"/>
      <c r="R102" s="252"/>
      <c r="S102" s="252"/>
      <c r="T102" s="253"/>
      <c r="U102" s="15"/>
      <c r="V102" s="15"/>
      <c r="W102" s="15"/>
      <c r="X102" s="15"/>
      <c r="Y102" s="15"/>
      <c r="Z102" s="15"/>
      <c r="AA102" s="15"/>
      <c r="AB102" s="15"/>
      <c r="AC102" s="15"/>
      <c r="AD102" s="15"/>
      <c r="AE102" s="15"/>
      <c r="AT102" s="254" t="s">
        <v>129</v>
      </c>
      <c r="AU102" s="254" t="s">
        <v>82</v>
      </c>
      <c r="AV102" s="15" t="s">
        <v>132</v>
      </c>
      <c r="AW102" s="15" t="s">
        <v>33</v>
      </c>
      <c r="AX102" s="15" t="s">
        <v>80</v>
      </c>
      <c r="AY102" s="254" t="s">
        <v>114</v>
      </c>
    </row>
    <row r="103" s="2" customFormat="1" ht="14.4" customHeight="1">
      <c r="A103" s="39"/>
      <c r="B103" s="40"/>
      <c r="C103" s="205" t="s">
        <v>133</v>
      </c>
      <c r="D103" s="205" t="s">
        <v>117</v>
      </c>
      <c r="E103" s="206" t="s">
        <v>175</v>
      </c>
      <c r="F103" s="207" t="s">
        <v>176</v>
      </c>
      <c r="G103" s="208" t="s">
        <v>164</v>
      </c>
      <c r="H103" s="209">
        <v>190</v>
      </c>
      <c r="I103" s="210"/>
      <c r="J103" s="211">
        <f>ROUND(I103*H103,2)</f>
        <v>0</v>
      </c>
      <c r="K103" s="207" t="s">
        <v>121</v>
      </c>
      <c r="L103" s="45"/>
      <c r="M103" s="212" t="s">
        <v>19</v>
      </c>
      <c r="N103" s="213" t="s">
        <v>43</v>
      </c>
      <c r="O103" s="85"/>
      <c r="P103" s="214">
        <f>O103*H103</f>
        <v>0</v>
      </c>
      <c r="Q103" s="214">
        <v>0</v>
      </c>
      <c r="R103" s="214">
        <f>Q103*H103</f>
        <v>0</v>
      </c>
      <c r="S103" s="214">
        <v>0.44</v>
      </c>
      <c r="T103" s="215">
        <f>S103*H103</f>
        <v>83.599999999999994</v>
      </c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R103" s="216" t="s">
        <v>132</v>
      </c>
      <c r="AT103" s="216" t="s">
        <v>117</v>
      </c>
      <c r="AU103" s="216" t="s">
        <v>82</v>
      </c>
      <c r="AY103" s="18" t="s">
        <v>114</v>
      </c>
      <c r="BE103" s="217">
        <f>IF(N103="základní",J103,0)</f>
        <v>0</v>
      </c>
      <c r="BF103" s="217">
        <f>IF(N103="snížená",J103,0)</f>
        <v>0</v>
      </c>
      <c r="BG103" s="217">
        <f>IF(N103="zákl. přenesená",J103,0)</f>
        <v>0</v>
      </c>
      <c r="BH103" s="217">
        <f>IF(N103="sníž. přenesená",J103,0)</f>
        <v>0</v>
      </c>
      <c r="BI103" s="217">
        <f>IF(N103="nulová",J103,0)</f>
        <v>0</v>
      </c>
      <c r="BJ103" s="18" t="s">
        <v>80</v>
      </c>
      <c r="BK103" s="217">
        <f>ROUND(I103*H103,2)</f>
        <v>0</v>
      </c>
      <c r="BL103" s="18" t="s">
        <v>132</v>
      </c>
      <c r="BM103" s="216" t="s">
        <v>177</v>
      </c>
    </row>
    <row r="104" s="2" customFormat="1">
      <c r="A104" s="39"/>
      <c r="B104" s="40"/>
      <c r="C104" s="41"/>
      <c r="D104" s="218" t="s">
        <v>124</v>
      </c>
      <c r="E104" s="41"/>
      <c r="F104" s="219" t="s">
        <v>178</v>
      </c>
      <c r="G104" s="41"/>
      <c r="H104" s="41"/>
      <c r="I104" s="220"/>
      <c r="J104" s="41"/>
      <c r="K104" s="41"/>
      <c r="L104" s="45"/>
      <c r="M104" s="221"/>
      <c r="N104" s="222"/>
      <c r="O104" s="85"/>
      <c r="P104" s="85"/>
      <c r="Q104" s="85"/>
      <c r="R104" s="85"/>
      <c r="S104" s="85"/>
      <c r="T104" s="86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T104" s="18" t="s">
        <v>124</v>
      </c>
      <c r="AU104" s="18" t="s">
        <v>82</v>
      </c>
    </row>
    <row r="105" s="13" customFormat="1">
      <c r="A105" s="13"/>
      <c r="B105" s="223"/>
      <c r="C105" s="224"/>
      <c r="D105" s="218" t="s">
        <v>129</v>
      </c>
      <c r="E105" s="225" t="s">
        <v>19</v>
      </c>
      <c r="F105" s="226" t="s">
        <v>167</v>
      </c>
      <c r="G105" s="224"/>
      <c r="H105" s="225" t="s">
        <v>19</v>
      </c>
      <c r="I105" s="227"/>
      <c r="J105" s="224"/>
      <c r="K105" s="224"/>
      <c r="L105" s="228"/>
      <c r="M105" s="229"/>
      <c r="N105" s="230"/>
      <c r="O105" s="230"/>
      <c r="P105" s="230"/>
      <c r="Q105" s="230"/>
      <c r="R105" s="230"/>
      <c r="S105" s="230"/>
      <c r="T105" s="231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32" t="s">
        <v>129</v>
      </c>
      <c r="AU105" s="232" t="s">
        <v>82</v>
      </c>
      <c r="AV105" s="13" t="s">
        <v>80</v>
      </c>
      <c r="AW105" s="13" t="s">
        <v>33</v>
      </c>
      <c r="AX105" s="13" t="s">
        <v>72</v>
      </c>
      <c r="AY105" s="232" t="s">
        <v>114</v>
      </c>
    </row>
    <row r="106" s="13" customFormat="1">
      <c r="A106" s="13"/>
      <c r="B106" s="223"/>
      <c r="C106" s="224"/>
      <c r="D106" s="218" t="s">
        <v>129</v>
      </c>
      <c r="E106" s="225" t="s">
        <v>19</v>
      </c>
      <c r="F106" s="226" t="s">
        <v>173</v>
      </c>
      <c r="G106" s="224"/>
      <c r="H106" s="225" t="s">
        <v>19</v>
      </c>
      <c r="I106" s="227"/>
      <c r="J106" s="224"/>
      <c r="K106" s="224"/>
      <c r="L106" s="228"/>
      <c r="M106" s="229"/>
      <c r="N106" s="230"/>
      <c r="O106" s="230"/>
      <c r="P106" s="230"/>
      <c r="Q106" s="230"/>
      <c r="R106" s="230"/>
      <c r="S106" s="230"/>
      <c r="T106" s="231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32" t="s">
        <v>129</v>
      </c>
      <c r="AU106" s="232" t="s">
        <v>82</v>
      </c>
      <c r="AV106" s="13" t="s">
        <v>80</v>
      </c>
      <c r="AW106" s="13" t="s">
        <v>33</v>
      </c>
      <c r="AX106" s="13" t="s">
        <v>72</v>
      </c>
      <c r="AY106" s="232" t="s">
        <v>114</v>
      </c>
    </row>
    <row r="107" s="14" customFormat="1">
      <c r="A107" s="14"/>
      <c r="B107" s="233"/>
      <c r="C107" s="234"/>
      <c r="D107" s="218" t="s">
        <v>129</v>
      </c>
      <c r="E107" s="235" t="s">
        <v>19</v>
      </c>
      <c r="F107" s="236" t="s">
        <v>179</v>
      </c>
      <c r="G107" s="234"/>
      <c r="H107" s="237">
        <v>190</v>
      </c>
      <c r="I107" s="238"/>
      <c r="J107" s="234"/>
      <c r="K107" s="234"/>
      <c r="L107" s="239"/>
      <c r="M107" s="240"/>
      <c r="N107" s="241"/>
      <c r="O107" s="241"/>
      <c r="P107" s="241"/>
      <c r="Q107" s="241"/>
      <c r="R107" s="241"/>
      <c r="S107" s="241"/>
      <c r="T107" s="242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T107" s="243" t="s">
        <v>129</v>
      </c>
      <c r="AU107" s="243" t="s">
        <v>82</v>
      </c>
      <c r="AV107" s="14" t="s">
        <v>82</v>
      </c>
      <c r="AW107" s="14" t="s">
        <v>33</v>
      </c>
      <c r="AX107" s="14" t="s">
        <v>72</v>
      </c>
      <c r="AY107" s="243" t="s">
        <v>114</v>
      </c>
    </row>
    <row r="108" s="15" customFormat="1">
      <c r="A108" s="15"/>
      <c r="B108" s="244"/>
      <c r="C108" s="245"/>
      <c r="D108" s="218" t="s">
        <v>129</v>
      </c>
      <c r="E108" s="246" t="s">
        <v>19</v>
      </c>
      <c r="F108" s="247" t="s">
        <v>131</v>
      </c>
      <c r="G108" s="245"/>
      <c r="H108" s="248">
        <v>190</v>
      </c>
      <c r="I108" s="249"/>
      <c r="J108" s="245"/>
      <c r="K108" s="245"/>
      <c r="L108" s="250"/>
      <c r="M108" s="251"/>
      <c r="N108" s="252"/>
      <c r="O108" s="252"/>
      <c r="P108" s="252"/>
      <c r="Q108" s="252"/>
      <c r="R108" s="252"/>
      <c r="S108" s="252"/>
      <c r="T108" s="253"/>
      <c r="U108" s="15"/>
      <c r="V108" s="15"/>
      <c r="W108" s="15"/>
      <c r="X108" s="15"/>
      <c r="Y108" s="15"/>
      <c r="Z108" s="15"/>
      <c r="AA108" s="15"/>
      <c r="AB108" s="15"/>
      <c r="AC108" s="15"/>
      <c r="AD108" s="15"/>
      <c r="AE108" s="15"/>
      <c r="AT108" s="254" t="s">
        <v>129</v>
      </c>
      <c r="AU108" s="254" t="s">
        <v>82</v>
      </c>
      <c r="AV108" s="15" t="s">
        <v>132</v>
      </c>
      <c r="AW108" s="15" t="s">
        <v>33</v>
      </c>
      <c r="AX108" s="15" t="s">
        <v>80</v>
      </c>
      <c r="AY108" s="254" t="s">
        <v>114</v>
      </c>
    </row>
    <row r="109" s="2" customFormat="1" ht="14.4" customHeight="1">
      <c r="A109" s="39"/>
      <c r="B109" s="40"/>
      <c r="C109" s="205" t="s">
        <v>132</v>
      </c>
      <c r="D109" s="205" t="s">
        <v>117</v>
      </c>
      <c r="E109" s="206" t="s">
        <v>180</v>
      </c>
      <c r="F109" s="207" t="s">
        <v>181</v>
      </c>
      <c r="G109" s="208" t="s">
        <v>164</v>
      </c>
      <c r="H109" s="209">
        <v>190</v>
      </c>
      <c r="I109" s="210"/>
      <c r="J109" s="211">
        <f>ROUND(I109*H109,2)</f>
        <v>0</v>
      </c>
      <c r="K109" s="207" t="s">
        <v>121</v>
      </c>
      <c r="L109" s="45"/>
      <c r="M109" s="212" t="s">
        <v>19</v>
      </c>
      <c r="N109" s="213" t="s">
        <v>43</v>
      </c>
      <c r="O109" s="85"/>
      <c r="P109" s="214">
        <f>O109*H109</f>
        <v>0</v>
      </c>
      <c r="Q109" s="214">
        <v>0</v>
      </c>
      <c r="R109" s="214">
        <f>Q109*H109</f>
        <v>0</v>
      </c>
      <c r="S109" s="214">
        <v>0.32500000000000001</v>
      </c>
      <c r="T109" s="215">
        <f>S109*H109</f>
        <v>61.75</v>
      </c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R109" s="216" t="s">
        <v>132</v>
      </c>
      <c r="AT109" s="216" t="s">
        <v>117</v>
      </c>
      <c r="AU109" s="216" t="s">
        <v>82</v>
      </c>
      <c r="AY109" s="18" t="s">
        <v>114</v>
      </c>
      <c r="BE109" s="217">
        <f>IF(N109="základní",J109,0)</f>
        <v>0</v>
      </c>
      <c r="BF109" s="217">
        <f>IF(N109="snížená",J109,0)</f>
        <v>0</v>
      </c>
      <c r="BG109" s="217">
        <f>IF(N109="zákl. přenesená",J109,0)</f>
        <v>0</v>
      </c>
      <c r="BH109" s="217">
        <f>IF(N109="sníž. přenesená",J109,0)</f>
        <v>0</v>
      </c>
      <c r="BI109" s="217">
        <f>IF(N109="nulová",J109,0)</f>
        <v>0</v>
      </c>
      <c r="BJ109" s="18" t="s">
        <v>80</v>
      </c>
      <c r="BK109" s="217">
        <f>ROUND(I109*H109,2)</f>
        <v>0</v>
      </c>
      <c r="BL109" s="18" t="s">
        <v>132</v>
      </c>
      <c r="BM109" s="216" t="s">
        <v>182</v>
      </c>
    </row>
    <row r="110" s="2" customFormat="1">
      <c r="A110" s="39"/>
      <c r="B110" s="40"/>
      <c r="C110" s="41"/>
      <c r="D110" s="218" t="s">
        <v>124</v>
      </c>
      <c r="E110" s="41"/>
      <c r="F110" s="219" t="s">
        <v>183</v>
      </c>
      <c r="G110" s="41"/>
      <c r="H110" s="41"/>
      <c r="I110" s="220"/>
      <c r="J110" s="41"/>
      <c r="K110" s="41"/>
      <c r="L110" s="45"/>
      <c r="M110" s="221"/>
      <c r="N110" s="222"/>
      <c r="O110" s="85"/>
      <c r="P110" s="85"/>
      <c r="Q110" s="85"/>
      <c r="R110" s="85"/>
      <c r="S110" s="85"/>
      <c r="T110" s="86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T110" s="18" t="s">
        <v>124</v>
      </c>
      <c r="AU110" s="18" t="s">
        <v>82</v>
      </c>
    </row>
    <row r="111" s="13" customFormat="1">
      <c r="A111" s="13"/>
      <c r="B111" s="223"/>
      <c r="C111" s="224"/>
      <c r="D111" s="218" t="s">
        <v>129</v>
      </c>
      <c r="E111" s="225" t="s">
        <v>19</v>
      </c>
      <c r="F111" s="226" t="s">
        <v>167</v>
      </c>
      <c r="G111" s="224"/>
      <c r="H111" s="225" t="s">
        <v>19</v>
      </c>
      <c r="I111" s="227"/>
      <c r="J111" s="224"/>
      <c r="K111" s="224"/>
      <c r="L111" s="228"/>
      <c r="M111" s="229"/>
      <c r="N111" s="230"/>
      <c r="O111" s="230"/>
      <c r="P111" s="230"/>
      <c r="Q111" s="230"/>
      <c r="R111" s="230"/>
      <c r="S111" s="230"/>
      <c r="T111" s="231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32" t="s">
        <v>129</v>
      </c>
      <c r="AU111" s="232" t="s">
        <v>82</v>
      </c>
      <c r="AV111" s="13" t="s">
        <v>80</v>
      </c>
      <c r="AW111" s="13" t="s">
        <v>33</v>
      </c>
      <c r="AX111" s="13" t="s">
        <v>72</v>
      </c>
      <c r="AY111" s="232" t="s">
        <v>114</v>
      </c>
    </row>
    <row r="112" s="13" customFormat="1">
      <c r="A112" s="13"/>
      <c r="B112" s="223"/>
      <c r="C112" s="224"/>
      <c r="D112" s="218" t="s">
        <v>129</v>
      </c>
      <c r="E112" s="225" t="s">
        <v>19</v>
      </c>
      <c r="F112" s="226" t="s">
        <v>173</v>
      </c>
      <c r="G112" s="224"/>
      <c r="H112" s="225" t="s">
        <v>19</v>
      </c>
      <c r="I112" s="227"/>
      <c r="J112" s="224"/>
      <c r="K112" s="224"/>
      <c r="L112" s="228"/>
      <c r="M112" s="229"/>
      <c r="N112" s="230"/>
      <c r="O112" s="230"/>
      <c r="P112" s="230"/>
      <c r="Q112" s="230"/>
      <c r="R112" s="230"/>
      <c r="S112" s="230"/>
      <c r="T112" s="231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32" t="s">
        <v>129</v>
      </c>
      <c r="AU112" s="232" t="s">
        <v>82</v>
      </c>
      <c r="AV112" s="13" t="s">
        <v>80</v>
      </c>
      <c r="AW112" s="13" t="s">
        <v>33</v>
      </c>
      <c r="AX112" s="13" t="s">
        <v>72</v>
      </c>
      <c r="AY112" s="232" t="s">
        <v>114</v>
      </c>
    </row>
    <row r="113" s="14" customFormat="1">
      <c r="A113" s="14"/>
      <c r="B113" s="233"/>
      <c r="C113" s="234"/>
      <c r="D113" s="218" t="s">
        <v>129</v>
      </c>
      <c r="E113" s="235" t="s">
        <v>19</v>
      </c>
      <c r="F113" s="236" t="s">
        <v>179</v>
      </c>
      <c r="G113" s="234"/>
      <c r="H113" s="237">
        <v>190</v>
      </c>
      <c r="I113" s="238"/>
      <c r="J113" s="234"/>
      <c r="K113" s="234"/>
      <c r="L113" s="239"/>
      <c r="M113" s="240"/>
      <c r="N113" s="241"/>
      <c r="O113" s="241"/>
      <c r="P113" s="241"/>
      <c r="Q113" s="241"/>
      <c r="R113" s="241"/>
      <c r="S113" s="241"/>
      <c r="T113" s="242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243" t="s">
        <v>129</v>
      </c>
      <c r="AU113" s="243" t="s">
        <v>82</v>
      </c>
      <c r="AV113" s="14" t="s">
        <v>82</v>
      </c>
      <c r="AW113" s="14" t="s">
        <v>33</v>
      </c>
      <c r="AX113" s="14" t="s">
        <v>72</v>
      </c>
      <c r="AY113" s="243" t="s">
        <v>114</v>
      </c>
    </row>
    <row r="114" s="15" customFormat="1">
      <c r="A114" s="15"/>
      <c r="B114" s="244"/>
      <c r="C114" s="245"/>
      <c r="D114" s="218" t="s">
        <v>129</v>
      </c>
      <c r="E114" s="246" t="s">
        <v>19</v>
      </c>
      <c r="F114" s="247" t="s">
        <v>131</v>
      </c>
      <c r="G114" s="245"/>
      <c r="H114" s="248">
        <v>190</v>
      </c>
      <c r="I114" s="249"/>
      <c r="J114" s="245"/>
      <c r="K114" s="245"/>
      <c r="L114" s="250"/>
      <c r="M114" s="251"/>
      <c r="N114" s="252"/>
      <c r="O114" s="252"/>
      <c r="P114" s="252"/>
      <c r="Q114" s="252"/>
      <c r="R114" s="252"/>
      <c r="S114" s="252"/>
      <c r="T114" s="253"/>
      <c r="U114" s="15"/>
      <c r="V114" s="15"/>
      <c r="W114" s="15"/>
      <c r="X114" s="15"/>
      <c r="Y114" s="15"/>
      <c r="Z114" s="15"/>
      <c r="AA114" s="15"/>
      <c r="AB114" s="15"/>
      <c r="AC114" s="15"/>
      <c r="AD114" s="15"/>
      <c r="AE114" s="15"/>
      <c r="AT114" s="254" t="s">
        <v>129</v>
      </c>
      <c r="AU114" s="254" t="s">
        <v>82</v>
      </c>
      <c r="AV114" s="15" t="s">
        <v>132</v>
      </c>
      <c r="AW114" s="15" t="s">
        <v>33</v>
      </c>
      <c r="AX114" s="15" t="s">
        <v>80</v>
      </c>
      <c r="AY114" s="254" t="s">
        <v>114</v>
      </c>
    </row>
    <row r="115" s="2" customFormat="1" ht="14.4" customHeight="1">
      <c r="A115" s="39"/>
      <c r="B115" s="40"/>
      <c r="C115" s="205" t="s">
        <v>113</v>
      </c>
      <c r="D115" s="205" t="s">
        <v>117</v>
      </c>
      <c r="E115" s="206" t="s">
        <v>184</v>
      </c>
      <c r="F115" s="207" t="s">
        <v>185</v>
      </c>
      <c r="G115" s="208" t="s">
        <v>164</v>
      </c>
      <c r="H115" s="209">
        <v>190</v>
      </c>
      <c r="I115" s="210"/>
      <c r="J115" s="211">
        <f>ROUND(I115*H115,2)</f>
        <v>0</v>
      </c>
      <c r="K115" s="207" t="s">
        <v>121</v>
      </c>
      <c r="L115" s="45"/>
      <c r="M115" s="212" t="s">
        <v>19</v>
      </c>
      <c r="N115" s="213" t="s">
        <v>43</v>
      </c>
      <c r="O115" s="85"/>
      <c r="P115" s="214">
        <f>O115*H115</f>
        <v>0</v>
      </c>
      <c r="Q115" s="214">
        <v>0</v>
      </c>
      <c r="R115" s="214">
        <f>Q115*H115</f>
        <v>0</v>
      </c>
      <c r="S115" s="214">
        <v>0.22</v>
      </c>
      <c r="T115" s="215">
        <f>S115*H115</f>
        <v>41.799999999999997</v>
      </c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R115" s="216" t="s">
        <v>132</v>
      </c>
      <c r="AT115" s="216" t="s">
        <v>117</v>
      </c>
      <c r="AU115" s="216" t="s">
        <v>82</v>
      </c>
      <c r="AY115" s="18" t="s">
        <v>114</v>
      </c>
      <c r="BE115" s="217">
        <f>IF(N115="základní",J115,0)</f>
        <v>0</v>
      </c>
      <c r="BF115" s="217">
        <f>IF(N115="snížená",J115,0)</f>
        <v>0</v>
      </c>
      <c r="BG115" s="217">
        <f>IF(N115="zákl. přenesená",J115,0)</f>
        <v>0</v>
      </c>
      <c r="BH115" s="217">
        <f>IF(N115="sníž. přenesená",J115,0)</f>
        <v>0</v>
      </c>
      <c r="BI115" s="217">
        <f>IF(N115="nulová",J115,0)</f>
        <v>0</v>
      </c>
      <c r="BJ115" s="18" t="s">
        <v>80</v>
      </c>
      <c r="BK115" s="217">
        <f>ROUND(I115*H115,2)</f>
        <v>0</v>
      </c>
      <c r="BL115" s="18" t="s">
        <v>132</v>
      </c>
      <c r="BM115" s="216" t="s">
        <v>186</v>
      </c>
    </row>
    <row r="116" s="2" customFormat="1">
      <c r="A116" s="39"/>
      <c r="B116" s="40"/>
      <c r="C116" s="41"/>
      <c r="D116" s="218" t="s">
        <v>124</v>
      </c>
      <c r="E116" s="41"/>
      <c r="F116" s="219" t="s">
        <v>187</v>
      </c>
      <c r="G116" s="41"/>
      <c r="H116" s="41"/>
      <c r="I116" s="220"/>
      <c r="J116" s="41"/>
      <c r="K116" s="41"/>
      <c r="L116" s="45"/>
      <c r="M116" s="221"/>
      <c r="N116" s="222"/>
      <c r="O116" s="85"/>
      <c r="P116" s="85"/>
      <c r="Q116" s="85"/>
      <c r="R116" s="85"/>
      <c r="S116" s="85"/>
      <c r="T116" s="86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T116" s="18" t="s">
        <v>124</v>
      </c>
      <c r="AU116" s="18" t="s">
        <v>82</v>
      </c>
    </row>
    <row r="117" s="13" customFormat="1">
      <c r="A117" s="13"/>
      <c r="B117" s="223"/>
      <c r="C117" s="224"/>
      <c r="D117" s="218" t="s">
        <v>129</v>
      </c>
      <c r="E117" s="225" t="s">
        <v>19</v>
      </c>
      <c r="F117" s="226" t="s">
        <v>167</v>
      </c>
      <c r="G117" s="224"/>
      <c r="H117" s="225" t="s">
        <v>19</v>
      </c>
      <c r="I117" s="227"/>
      <c r="J117" s="224"/>
      <c r="K117" s="224"/>
      <c r="L117" s="228"/>
      <c r="M117" s="229"/>
      <c r="N117" s="230"/>
      <c r="O117" s="230"/>
      <c r="P117" s="230"/>
      <c r="Q117" s="230"/>
      <c r="R117" s="230"/>
      <c r="S117" s="230"/>
      <c r="T117" s="231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32" t="s">
        <v>129</v>
      </c>
      <c r="AU117" s="232" t="s">
        <v>82</v>
      </c>
      <c r="AV117" s="13" t="s">
        <v>80</v>
      </c>
      <c r="AW117" s="13" t="s">
        <v>33</v>
      </c>
      <c r="AX117" s="13" t="s">
        <v>72</v>
      </c>
      <c r="AY117" s="232" t="s">
        <v>114</v>
      </c>
    </row>
    <row r="118" s="13" customFormat="1">
      <c r="A118" s="13"/>
      <c r="B118" s="223"/>
      <c r="C118" s="224"/>
      <c r="D118" s="218" t="s">
        <v>129</v>
      </c>
      <c r="E118" s="225" t="s">
        <v>19</v>
      </c>
      <c r="F118" s="226" t="s">
        <v>173</v>
      </c>
      <c r="G118" s="224"/>
      <c r="H118" s="225" t="s">
        <v>19</v>
      </c>
      <c r="I118" s="227"/>
      <c r="J118" s="224"/>
      <c r="K118" s="224"/>
      <c r="L118" s="228"/>
      <c r="M118" s="229"/>
      <c r="N118" s="230"/>
      <c r="O118" s="230"/>
      <c r="P118" s="230"/>
      <c r="Q118" s="230"/>
      <c r="R118" s="230"/>
      <c r="S118" s="230"/>
      <c r="T118" s="231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32" t="s">
        <v>129</v>
      </c>
      <c r="AU118" s="232" t="s">
        <v>82</v>
      </c>
      <c r="AV118" s="13" t="s">
        <v>80</v>
      </c>
      <c r="AW118" s="13" t="s">
        <v>33</v>
      </c>
      <c r="AX118" s="13" t="s">
        <v>72</v>
      </c>
      <c r="AY118" s="232" t="s">
        <v>114</v>
      </c>
    </row>
    <row r="119" s="14" customFormat="1">
      <c r="A119" s="14"/>
      <c r="B119" s="233"/>
      <c r="C119" s="234"/>
      <c r="D119" s="218" t="s">
        <v>129</v>
      </c>
      <c r="E119" s="235" t="s">
        <v>19</v>
      </c>
      <c r="F119" s="236" t="s">
        <v>179</v>
      </c>
      <c r="G119" s="234"/>
      <c r="H119" s="237">
        <v>190</v>
      </c>
      <c r="I119" s="238"/>
      <c r="J119" s="234"/>
      <c r="K119" s="234"/>
      <c r="L119" s="239"/>
      <c r="M119" s="240"/>
      <c r="N119" s="241"/>
      <c r="O119" s="241"/>
      <c r="P119" s="241"/>
      <c r="Q119" s="241"/>
      <c r="R119" s="241"/>
      <c r="S119" s="241"/>
      <c r="T119" s="242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T119" s="243" t="s">
        <v>129</v>
      </c>
      <c r="AU119" s="243" t="s">
        <v>82</v>
      </c>
      <c r="AV119" s="14" t="s">
        <v>82</v>
      </c>
      <c r="AW119" s="14" t="s">
        <v>33</v>
      </c>
      <c r="AX119" s="14" t="s">
        <v>72</v>
      </c>
      <c r="AY119" s="243" t="s">
        <v>114</v>
      </c>
    </row>
    <row r="120" s="15" customFormat="1">
      <c r="A120" s="15"/>
      <c r="B120" s="244"/>
      <c r="C120" s="245"/>
      <c r="D120" s="218" t="s">
        <v>129</v>
      </c>
      <c r="E120" s="246" t="s">
        <v>19</v>
      </c>
      <c r="F120" s="247" t="s">
        <v>131</v>
      </c>
      <c r="G120" s="245"/>
      <c r="H120" s="248">
        <v>190</v>
      </c>
      <c r="I120" s="249"/>
      <c r="J120" s="245"/>
      <c r="K120" s="245"/>
      <c r="L120" s="250"/>
      <c r="M120" s="251"/>
      <c r="N120" s="252"/>
      <c r="O120" s="252"/>
      <c r="P120" s="252"/>
      <c r="Q120" s="252"/>
      <c r="R120" s="252"/>
      <c r="S120" s="252"/>
      <c r="T120" s="253"/>
      <c r="U120" s="15"/>
      <c r="V120" s="15"/>
      <c r="W120" s="15"/>
      <c r="X120" s="15"/>
      <c r="Y120" s="15"/>
      <c r="Z120" s="15"/>
      <c r="AA120" s="15"/>
      <c r="AB120" s="15"/>
      <c r="AC120" s="15"/>
      <c r="AD120" s="15"/>
      <c r="AE120" s="15"/>
      <c r="AT120" s="254" t="s">
        <v>129</v>
      </c>
      <c r="AU120" s="254" t="s">
        <v>82</v>
      </c>
      <c r="AV120" s="15" t="s">
        <v>132</v>
      </c>
      <c r="AW120" s="15" t="s">
        <v>33</v>
      </c>
      <c r="AX120" s="15" t="s">
        <v>80</v>
      </c>
      <c r="AY120" s="254" t="s">
        <v>114</v>
      </c>
    </row>
    <row r="121" s="2" customFormat="1" ht="14.4" customHeight="1">
      <c r="A121" s="39"/>
      <c r="B121" s="40"/>
      <c r="C121" s="205" t="s">
        <v>188</v>
      </c>
      <c r="D121" s="205" t="s">
        <v>117</v>
      </c>
      <c r="E121" s="206" t="s">
        <v>189</v>
      </c>
      <c r="F121" s="207" t="s">
        <v>190</v>
      </c>
      <c r="G121" s="208" t="s">
        <v>164</v>
      </c>
      <c r="H121" s="209">
        <v>47</v>
      </c>
      <c r="I121" s="210"/>
      <c r="J121" s="211">
        <f>ROUND(I121*H121,2)</f>
        <v>0</v>
      </c>
      <c r="K121" s="207" t="s">
        <v>121</v>
      </c>
      <c r="L121" s="45"/>
      <c r="M121" s="212" t="s">
        <v>19</v>
      </c>
      <c r="N121" s="213" t="s">
        <v>43</v>
      </c>
      <c r="O121" s="85"/>
      <c r="P121" s="214">
        <f>O121*H121</f>
        <v>0</v>
      </c>
      <c r="Q121" s="214">
        <v>0</v>
      </c>
      <c r="R121" s="214">
        <f>Q121*H121</f>
        <v>0</v>
      </c>
      <c r="S121" s="214">
        <v>0.28999999999999998</v>
      </c>
      <c r="T121" s="215">
        <f>S121*H121</f>
        <v>13.629999999999999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R121" s="216" t="s">
        <v>132</v>
      </c>
      <c r="AT121" s="216" t="s">
        <v>117</v>
      </c>
      <c r="AU121" s="216" t="s">
        <v>82</v>
      </c>
      <c r="AY121" s="18" t="s">
        <v>114</v>
      </c>
      <c r="BE121" s="217">
        <f>IF(N121="základní",J121,0)</f>
        <v>0</v>
      </c>
      <c r="BF121" s="217">
        <f>IF(N121="snížená",J121,0)</f>
        <v>0</v>
      </c>
      <c r="BG121" s="217">
        <f>IF(N121="zákl. přenesená",J121,0)</f>
        <v>0</v>
      </c>
      <c r="BH121" s="217">
        <f>IF(N121="sníž. přenesená",J121,0)</f>
        <v>0</v>
      </c>
      <c r="BI121" s="217">
        <f>IF(N121="nulová",J121,0)</f>
        <v>0</v>
      </c>
      <c r="BJ121" s="18" t="s">
        <v>80</v>
      </c>
      <c r="BK121" s="217">
        <f>ROUND(I121*H121,2)</f>
        <v>0</v>
      </c>
      <c r="BL121" s="18" t="s">
        <v>132</v>
      </c>
      <c r="BM121" s="216" t="s">
        <v>191</v>
      </c>
    </row>
    <row r="122" s="2" customFormat="1">
      <c r="A122" s="39"/>
      <c r="B122" s="40"/>
      <c r="C122" s="41"/>
      <c r="D122" s="218" t="s">
        <v>124</v>
      </c>
      <c r="E122" s="41"/>
      <c r="F122" s="219" t="s">
        <v>192</v>
      </c>
      <c r="G122" s="41"/>
      <c r="H122" s="41"/>
      <c r="I122" s="220"/>
      <c r="J122" s="41"/>
      <c r="K122" s="41"/>
      <c r="L122" s="45"/>
      <c r="M122" s="221"/>
      <c r="N122" s="222"/>
      <c r="O122" s="85"/>
      <c r="P122" s="85"/>
      <c r="Q122" s="85"/>
      <c r="R122" s="85"/>
      <c r="S122" s="85"/>
      <c r="T122" s="86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T122" s="18" t="s">
        <v>124</v>
      </c>
      <c r="AU122" s="18" t="s">
        <v>82</v>
      </c>
    </row>
    <row r="123" s="13" customFormat="1">
      <c r="A123" s="13"/>
      <c r="B123" s="223"/>
      <c r="C123" s="224"/>
      <c r="D123" s="218" t="s">
        <v>129</v>
      </c>
      <c r="E123" s="225" t="s">
        <v>19</v>
      </c>
      <c r="F123" s="226" t="s">
        <v>167</v>
      </c>
      <c r="G123" s="224"/>
      <c r="H123" s="225" t="s">
        <v>19</v>
      </c>
      <c r="I123" s="227"/>
      <c r="J123" s="224"/>
      <c r="K123" s="224"/>
      <c r="L123" s="228"/>
      <c r="M123" s="229"/>
      <c r="N123" s="230"/>
      <c r="O123" s="230"/>
      <c r="P123" s="230"/>
      <c r="Q123" s="230"/>
      <c r="R123" s="230"/>
      <c r="S123" s="230"/>
      <c r="T123" s="231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32" t="s">
        <v>129</v>
      </c>
      <c r="AU123" s="232" t="s">
        <v>82</v>
      </c>
      <c r="AV123" s="13" t="s">
        <v>80</v>
      </c>
      <c r="AW123" s="13" t="s">
        <v>33</v>
      </c>
      <c r="AX123" s="13" t="s">
        <v>72</v>
      </c>
      <c r="AY123" s="232" t="s">
        <v>114</v>
      </c>
    </row>
    <row r="124" s="13" customFormat="1">
      <c r="A124" s="13"/>
      <c r="B124" s="223"/>
      <c r="C124" s="224"/>
      <c r="D124" s="218" t="s">
        <v>129</v>
      </c>
      <c r="E124" s="225" t="s">
        <v>19</v>
      </c>
      <c r="F124" s="226" t="s">
        <v>173</v>
      </c>
      <c r="G124" s="224"/>
      <c r="H124" s="225" t="s">
        <v>19</v>
      </c>
      <c r="I124" s="227"/>
      <c r="J124" s="224"/>
      <c r="K124" s="224"/>
      <c r="L124" s="228"/>
      <c r="M124" s="229"/>
      <c r="N124" s="230"/>
      <c r="O124" s="230"/>
      <c r="P124" s="230"/>
      <c r="Q124" s="230"/>
      <c r="R124" s="230"/>
      <c r="S124" s="230"/>
      <c r="T124" s="231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32" t="s">
        <v>129</v>
      </c>
      <c r="AU124" s="232" t="s">
        <v>82</v>
      </c>
      <c r="AV124" s="13" t="s">
        <v>80</v>
      </c>
      <c r="AW124" s="13" t="s">
        <v>33</v>
      </c>
      <c r="AX124" s="13" t="s">
        <v>72</v>
      </c>
      <c r="AY124" s="232" t="s">
        <v>114</v>
      </c>
    </row>
    <row r="125" s="14" customFormat="1">
      <c r="A125" s="14"/>
      <c r="B125" s="233"/>
      <c r="C125" s="234"/>
      <c r="D125" s="218" t="s">
        <v>129</v>
      </c>
      <c r="E125" s="235" t="s">
        <v>19</v>
      </c>
      <c r="F125" s="236" t="s">
        <v>174</v>
      </c>
      <c r="G125" s="234"/>
      <c r="H125" s="237">
        <v>46</v>
      </c>
      <c r="I125" s="238"/>
      <c r="J125" s="234"/>
      <c r="K125" s="234"/>
      <c r="L125" s="239"/>
      <c r="M125" s="240"/>
      <c r="N125" s="241"/>
      <c r="O125" s="241"/>
      <c r="P125" s="241"/>
      <c r="Q125" s="241"/>
      <c r="R125" s="241"/>
      <c r="S125" s="241"/>
      <c r="T125" s="242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243" t="s">
        <v>129</v>
      </c>
      <c r="AU125" s="243" t="s">
        <v>82</v>
      </c>
      <c r="AV125" s="14" t="s">
        <v>82</v>
      </c>
      <c r="AW125" s="14" t="s">
        <v>33</v>
      </c>
      <c r="AX125" s="14" t="s">
        <v>72</v>
      </c>
      <c r="AY125" s="243" t="s">
        <v>114</v>
      </c>
    </row>
    <row r="126" s="13" customFormat="1">
      <c r="A126" s="13"/>
      <c r="B126" s="223"/>
      <c r="C126" s="224"/>
      <c r="D126" s="218" t="s">
        <v>129</v>
      </c>
      <c r="E126" s="225" t="s">
        <v>19</v>
      </c>
      <c r="F126" s="226" t="s">
        <v>168</v>
      </c>
      <c r="G126" s="224"/>
      <c r="H126" s="225" t="s">
        <v>19</v>
      </c>
      <c r="I126" s="227"/>
      <c r="J126" s="224"/>
      <c r="K126" s="224"/>
      <c r="L126" s="228"/>
      <c r="M126" s="229"/>
      <c r="N126" s="230"/>
      <c r="O126" s="230"/>
      <c r="P126" s="230"/>
      <c r="Q126" s="230"/>
      <c r="R126" s="230"/>
      <c r="S126" s="230"/>
      <c r="T126" s="231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32" t="s">
        <v>129</v>
      </c>
      <c r="AU126" s="232" t="s">
        <v>82</v>
      </c>
      <c r="AV126" s="13" t="s">
        <v>80</v>
      </c>
      <c r="AW126" s="13" t="s">
        <v>33</v>
      </c>
      <c r="AX126" s="13" t="s">
        <v>72</v>
      </c>
      <c r="AY126" s="232" t="s">
        <v>114</v>
      </c>
    </row>
    <row r="127" s="14" customFormat="1">
      <c r="A127" s="14"/>
      <c r="B127" s="233"/>
      <c r="C127" s="234"/>
      <c r="D127" s="218" t="s">
        <v>129</v>
      </c>
      <c r="E127" s="235" t="s">
        <v>19</v>
      </c>
      <c r="F127" s="236" t="s">
        <v>80</v>
      </c>
      <c r="G127" s="234"/>
      <c r="H127" s="237">
        <v>1</v>
      </c>
      <c r="I127" s="238"/>
      <c r="J127" s="234"/>
      <c r="K127" s="234"/>
      <c r="L127" s="239"/>
      <c r="M127" s="240"/>
      <c r="N127" s="241"/>
      <c r="O127" s="241"/>
      <c r="P127" s="241"/>
      <c r="Q127" s="241"/>
      <c r="R127" s="241"/>
      <c r="S127" s="241"/>
      <c r="T127" s="242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43" t="s">
        <v>129</v>
      </c>
      <c r="AU127" s="243" t="s">
        <v>82</v>
      </c>
      <c r="AV127" s="14" t="s">
        <v>82</v>
      </c>
      <c r="AW127" s="14" t="s">
        <v>33</v>
      </c>
      <c r="AX127" s="14" t="s">
        <v>72</v>
      </c>
      <c r="AY127" s="243" t="s">
        <v>114</v>
      </c>
    </row>
    <row r="128" s="15" customFormat="1">
      <c r="A128" s="15"/>
      <c r="B128" s="244"/>
      <c r="C128" s="245"/>
      <c r="D128" s="218" t="s">
        <v>129</v>
      </c>
      <c r="E128" s="246" t="s">
        <v>19</v>
      </c>
      <c r="F128" s="247" t="s">
        <v>131</v>
      </c>
      <c r="G128" s="245"/>
      <c r="H128" s="248">
        <v>47</v>
      </c>
      <c r="I128" s="249"/>
      <c r="J128" s="245"/>
      <c r="K128" s="245"/>
      <c r="L128" s="250"/>
      <c r="M128" s="251"/>
      <c r="N128" s="252"/>
      <c r="O128" s="252"/>
      <c r="P128" s="252"/>
      <c r="Q128" s="252"/>
      <c r="R128" s="252"/>
      <c r="S128" s="252"/>
      <c r="T128" s="253"/>
      <c r="U128" s="15"/>
      <c r="V128" s="15"/>
      <c r="W128" s="15"/>
      <c r="X128" s="15"/>
      <c r="Y128" s="15"/>
      <c r="Z128" s="15"/>
      <c r="AA128" s="15"/>
      <c r="AB128" s="15"/>
      <c r="AC128" s="15"/>
      <c r="AD128" s="15"/>
      <c r="AE128" s="15"/>
      <c r="AT128" s="254" t="s">
        <v>129</v>
      </c>
      <c r="AU128" s="254" t="s">
        <v>82</v>
      </c>
      <c r="AV128" s="15" t="s">
        <v>132</v>
      </c>
      <c r="AW128" s="15" t="s">
        <v>33</v>
      </c>
      <c r="AX128" s="15" t="s">
        <v>80</v>
      </c>
      <c r="AY128" s="254" t="s">
        <v>114</v>
      </c>
    </row>
    <row r="129" s="2" customFormat="1" ht="14.4" customHeight="1">
      <c r="A129" s="39"/>
      <c r="B129" s="40"/>
      <c r="C129" s="205" t="s">
        <v>193</v>
      </c>
      <c r="D129" s="205" t="s">
        <v>117</v>
      </c>
      <c r="E129" s="206" t="s">
        <v>194</v>
      </c>
      <c r="F129" s="207" t="s">
        <v>195</v>
      </c>
      <c r="G129" s="208" t="s">
        <v>164</v>
      </c>
      <c r="H129" s="209">
        <v>9</v>
      </c>
      <c r="I129" s="210"/>
      <c r="J129" s="211">
        <f>ROUND(I129*H129,2)</f>
        <v>0</v>
      </c>
      <c r="K129" s="207" t="s">
        <v>121</v>
      </c>
      <c r="L129" s="45"/>
      <c r="M129" s="212" t="s">
        <v>19</v>
      </c>
      <c r="N129" s="213" t="s">
        <v>43</v>
      </c>
      <c r="O129" s="85"/>
      <c r="P129" s="214">
        <f>O129*H129</f>
        <v>0</v>
      </c>
      <c r="Q129" s="214">
        <v>0</v>
      </c>
      <c r="R129" s="214">
        <f>Q129*H129</f>
        <v>0</v>
      </c>
      <c r="S129" s="214">
        <v>0.44</v>
      </c>
      <c r="T129" s="215">
        <f>S129*H129</f>
        <v>3.96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16" t="s">
        <v>132</v>
      </c>
      <c r="AT129" s="216" t="s">
        <v>117</v>
      </c>
      <c r="AU129" s="216" t="s">
        <v>82</v>
      </c>
      <c r="AY129" s="18" t="s">
        <v>114</v>
      </c>
      <c r="BE129" s="217">
        <f>IF(N129="základní",J129,0)</f>
        <v>0</v>
      </c>
      <c r="BF129" s="217">
        <f>IF(N129="snížená",J129,0)</f>
        <v>0</v>
      </c>
      <c r="BG129" s="217">
        <f>IF(N129="zákl. přenesená",J129,0)</f>
        <v>0</v>
      </c>
      <c r="BH129" s="217">
        <f>IF(N129="sníž. přenesená",J129,0)</f>
        <v>0</v>
      </c>
      <c r="BI129" s="217">
        <f>IF(N129="nulová",J129,0)</f>
        <v>0</v>
      </c>
      <c r="BJ129" s="18" t="s">
        <v>80</v>
      </c>
      <c r="BK129" s="217">
        <f>ROUND(I129*H129,2)</f>
        <v>0</v>
      </c>
      <c r="BL129" s="18" t="s">
        <v>132</v>
      </c>
      <c r="BM129" s="216" t="s">
        <v>196</v>
      </c>
    </row>
    <row r="130" s="2" customFormat="1">
      <c r="A130" s="39"/>
      <c r="B130" s="40"/>
      <c r="C130" s="41"/>
      <c r="D130" s="218" t="s">
        <v>124</v>
      </c>
      <c r="E130" s="41"/>
      <c r="F130" s="219" t="s">
        <v>197</v>
      </c>
      <c r="G130" s="41"/>
      <c r="H130" s="41"/>
      <c r="I130" s="220"/>
      <c r="J130" s="41"/>
      <c r="K130" s="41"/>
      <c r="L130" s="45"/>
      <c r="M130" s="221"/>
      <c r="N130" s="222"/>
      <c r="O130" s="85"/>
      <c r="P130" s="85"/>
      <c r="Q130" s="85"/>
      <c r="R130" s="85"/>
      <c r="S130" s="85"/>
      <c r="T130" s="86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T130" s="18" t="s">
        <v>124</v>
      </c>
      <c r="AU130" s="18" t="s">
        <v>82</v>
      </c>
    </row>
    <row r="131" s="13" customFormat="1">
      <c r="A131" s="13"/>
      <c r="B131" s="223"/>
      <c r="C131" s="224"/>
      <c r="D131" s="218" t="s">
        <v>129</v>
      </c>
      <c r="E131" s="225" t="s">
        <v>19</v>
      </c>
      <c r="F131" s="226" t="s">
        <v>167</v>
      </c>
      <c r="G131" s="224"/>
      <c r="H131" s="225" t="s">
        <v>19</v>
      </c>
      <c r="I131" s="227"/>
      <c r="J131" s="224"/>
      <c r="K131" s="224"/>
      <c r="L131" s="228"/>
      <c r="M131" s="229"/>
      <c r="N131" s="230"/>
      <c r="O131" s="230"/>
      <c r="P131" s="230"/>
      <c r="Q131" s="230"/>
      <c r="R131" s="230"/>
      <c r="S131" s="230"/>
      <c r="T131" s="231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32" t="s">
        <v>129</v>
      </c>
      <c r="AU131" s="232" t="s">
        <v>82</v>
      </c>
      <c r="AV131" s="13" t="s">
        <v>80</v>
      </c>
      <c r="AW131" s="13" t="s">
        <v>33</v>
      </c>
      <c r="AX131" s="13" t="s">
        <v>72</v>
      </c>
      <c r="AY131" s="232" t="s">
        <v>114</v>
      </c>
    </row>
    <row r="132" s="13" customFormat="1">
      <c r="A132" s="13"/>
      <c r="B132" s="223"/>
      <c r="C132" s="224"/>
      <c r="D132" s="218" t="s">
        <v>129</v>
      </c>
      <c r="E132" s="225" t="s">
        <v>19</v>
      </c>
      <c r="F132" s="226" t="s">
        <v>198</v>
      </c>
      <c r="G132" s="224"/>
      <c r="H132" s="225" t="s">
        <v>19</v>
      </c>
      <c r="I132" s="227"/>
      <c r="J132" s="224"/>
      <c r="K132" s="224"/>
      <c r="L132" s="228"/>
      <c r="M132" s="229"/>
      <c r="N132" s="230"/>
      <c r="O132" s="230"/>
      <c r="P132" s="230"/>
      <c r="Q132" s="230"/>
      <c r="R132" s="230"/>
      <c r="S132" s="230"/>
      <c r="T132" s="231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32" t="s">
        <v>129</v>
      </c>
      <c r="AU132" s="232" t="s">
        <v>82</v>
      </c>
      <c r="AV132" s="13" t="s">
        <v>80</v>
      </c>
      <c r="AW132" s="13" t="s">
        <v>33</v>
      </c>
      <c r="AX132" s="13" t="s">
        <v>72</v>
      </c>
      <c r="AY132" s="232" t="s">
        <v>114</v>
      </c>
    </row>
    <row r="133" s="14" customFormat="1">
      <c r="A133" s="14"/>
      <c r="B133" s="233"/>
      <c r="C133" s="234"/>
      <c r="D133" s="218" t="s">
        <v>129</v>
      </c>
      <c r="E133" s="235" t="s">
        <v>19</v>
      </c>
      <c r="F133" s="236" t="s">
        <v>199</v>
      </c>
      <c r="G133" s="234"/>
      <c r="H133" s="237">
        <v>9</v>
      </c>
      <c r="I133" s="238"/>
      <c r="J133" s="234"/>
      <c r="K133" s="234"/>
      <c r="L133" s="239"/>
      <c r="M133" s="240"/>
      <c r="N133" s="241"/>
      <c r="O133" s="241"/>
      <c r="P133" s="241"/>
      <c r="Q133" s="241"/>
      <c r="R133" s="241"/>
      <c r="S133" s="241"/>
      <c r="T133" s="242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43" t="s">
        <v>129</v>
      </c>
      <c r="AU133" s="243" t="s">
        <v>82</v>
      </c>
      <c r="AV133" s="14" t="s">
        <v>82</v>
      </c>
      <c r="AW133" s="14" t="s">
        <v>33</v>
      </c>
      <c r="AX133" s="14" t="s">
        <v>72</v>
      </c>
      <c r="AY133" s="243" t="s">
        <v>114</v>
      </c>
    </row>
    <row r="134" s="15" customFormat="1">
      <c r="A134" s="15"/>
      <c r="B134" s="244"/>
      <c r="C134" s="245"/>
      <c r="D134" s="218" t="s">
        <v>129</v>
      </c>
      <c r="E134" s="246" t="s">
        <v>19</v>
      </c>
      <c r="F134" s="247" t="s">
        <v>131</v>
      </c>
      <c r="G134" s="245"/>
      <c r="H134" s="248">
        <v>9</v>
      </c>
      <c r="I134" s="249"/>
      <c r="J134" s="245"/>
      <c r="K134" s="245"/>
      <c r="L134" s="250"/>
      <c r="M134" s="251"/>
      <c r="N134" s="252"/>
      <c r="O134" s="252"/>
      <c r="P134" s="252"/>
      <c r="Q134" s="252"/>
      <c r="R134" s="252"/>
      <c r="S134" s="252"/>
      <c r="T134" s="253"/>
      <c r="U134" s="15"/>
      <c r="V134" s="15"/>
      <c r="W134" s="15"/>
      <c r="X134" s="15"/>
      <c r="Y134" s="15"/>
      <c r="Z134" s="15"/>
      <c r="AA134" s="15"/>
      <c r="AB134" s="15"/>
      <c r="AC134" s="15"/>
      <c r="AD134" s="15"/>
      <c r="AE134" s="15"/>
      <c r="AT134" s="254" t="s">
        <v>129</v>
      </c>
      <c r="AU134" s="254" t="s">
        <v>82</v>
      </c>
      <c r="AV134" s="15" t="s">
        <v>132</v>
      </c>
      <c r="AW134" s="15" t="s">
        <v>33</v>
      </c>
      <c r="AX134" s="15" t="s">
        <v>80</v>
      </c>
      <c r="AY134" s="254" t="s">
        <v>114</v>
      </c>
    </row>
    <row r="135" s="2" customFormat="1" ht="14.4" customHeight="1">
      <c r="A135" s="39"/>
      <c r="B135" s="40"/>
      <c r="C135" s="205" t="s">
        <v>200</v>
      </c>
      <c r="D135" s="205" t="s">
        <v>117</v>
      </c>
      <c r="E135" s="206" t="s">
        <v>201</v>
      </c>
      <c r="F135" s="207" t="s">
        <v>202</v>
      </c>
      <c r="G135" s="208" t="s">
        <v>164</v>
      </c>
      <c r="H135" s="209">
        <v>9</v>
      </c>
      <c r="I135" s="210"/>
      <c r="J135" s="211">
        <f>ROUND(I135*H135,2)</f>
        <v>0</v>
      </c>
      <c r="K135" s="207" t="s">
        <v>121</v>
      </c>
      <c r="L135" s="45"/>
      <c r="M135" s="212" t="s">
        <v>19</v>
      </c>
      <c r="N135" s="213" t="s">
        <v>43</v>
      </c>
      <c r="O135" s="85"/>
      <c r="P135" s="214">
        <f>O135*H135</f>
        <v>0</v>
      </c>
      <c r="Q135" s="214">
        <v>0</v>
      </c>
      <c r="R135" s="214">
        <f>Q135*H135</f>
        <v>0</v>
      </c>
      <c r="S135" s="214">
        <v>0.32500000000000001</v>
      </c>
      <c r="T135" s="215">
        <f>S135*H135</f>
        <v>2.9250000000000003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16" t="s">
        <v>132</v>
      </c>
      <c r="AT135" s="216" t="s">
        <v>117</v>
      </c>
      <c r="AU135" s="216" t="s">
        <v>82</v>
      </c>
      <c r="AY135" s="18" t="s">
        <v>114</v>
      </c>
      <c r="BE135" s="217">
        <f>IF(N135="základní",J135,0)</f>
        <v>0</v>
      </c>
      <c r="BF135" s="217">
        <f>IF(N135="snížená",J135,0)</f>
        <v>0</v>
      </c>
      <c r="BG135" s="217">
        <f>IF(N135="zákl. přenesená",J135,0)</f>
        <v>0</v>
      </c>
      <c r="BH135" s="217">
        <f>IF(N135="sníž. přenesená",J135,0)</f>
        <v>0</v>
      </c>
      <c r="BI135" s="217">
        <f>IF(N135="nulová",J135,0)</f>
        <v>0</v>
      </c>
      <c r="BJ135" s="18" t="s">
        <v>80</v>
      </c>
      <c r="BK135" s="217">
        <f>ROUND(I135*H135,2)</f>
        <v>0</v>
      </c>
      <c r="BL135" s="18" t="s">
        <v>132</v>
      </c>
      <c r="BM135" s="216" t="s">
        <v>203</v>
      </c>
    </row>
    <row r="136" s="2" customFormat="1">
      <c r="A136" s="39"/>
      <c r="B136" s="40"/>
      <c r="C136" s="41"/>
      <c r="D136" s="218" t="s">
        <v>124</v>
      </c>
      <c r="E136" s="41"/>
      <c r="F136" s="219" t="s">
        <v>204</v>
      </c>
      <c r="G136" s="41"/>
      <c r="H136" s="41"/>
      <c r="I136" s="220"/>
      <c r="J136" s="41"/>
      <c r="K136" s="41"/>
      <c r="L136" s="45"/>
      <c r="M136" s="221"/>
      <c r="N136" s="222"/>
      <c r="O136" s="85"/>
      <c r="P136" s="85"/>
      <c r="Q136" s="85"/>
      <c r="R136" s="85"/>
      <c r="S136" s="85"/>
      <c r="T136" s="86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T136" s="18" t="s">
        <v>124</v>
      </c>
      <c r="AU136" s="18" t="s">
        <v>82</v>
      </c>
    </row>
    <row r="137" s="13" customFormat="1">
      <c r="A137" s="13"/>
      <c r="B137" s="223"/>
      <c r="C137" s="224"/>
      <c r="D137" s="218" t="s">
        <v>129</v>
      </c>
      <c r="E137" s="225" t="s">
        <v>19</v>
      </c>
      <c r="F137" s="226" t="s">
        <v>167</v>
      </c>
      <c r="G137" s="224"/>
      <c r="H137" s="225" t="s">
        <v>19</v>
      </c>
      <c r="I137" s="227"/>
      <c r="J137" s="224"/>
      <c r="K137" s="224"/>
      <c r="L137" s="228"/>
      <c r="M137" s="229"/>
      <c r="N137" s="230"/>
      <c r="O137" s="230"/>
      <c r="P137" s="230"/>
      <c r="Q137" s="230"/>
      <c r="R137" s="230"/>
      <c r="S137" s="230"/>
      <c r="T137" s="231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32" t="s">
        <v>129</v>
      </c>
      <c r="AU137" s="232" t="s">
        <v>82</v>
      </c>
      <c r="AV137" s="13" t="s">
        <v>80</v>
      </c>
      <c r="AW137" s="13" t="s">
        <v>33</v>
      </c>
      <c r="AX137" s="13" t="s">
        <v>72</v>
      </c>
      <c r="AY137" s="232" t="s">
        <v>114</v>
      </c>
    </row>
    <row r="138" s="13" customFormat="1">
      <c r="A138" s="13"/>
      <c r="B138" s="223"/>
      <c r="C138" s="224"/>
      <c r="D138" s="218" t="s">
        <v>129</v>
      </c>
      <c r="E138" s="225" t="s">
        <v>19</v>
      </c>
      <c r="F138" s="226" t="s">
        <v>198</v>
      </c>
      <c r="G138" s="224"/>
      <c r="H138" s="225" t="s">
        <v>19</v>
      </c>
      <c r="I138" s="227"/>
      <c r="J138" s="224"/>
      <c r="K138" s="224"/>
      <c r="L138" s="228"/>
      <c r="M138" s="229"/>
      <c r="N138" s="230"/>
      <c r="O138" s="230"/>
      <c r="P138" s="230"/>
      <c r="Q138" s="230"/>
      <c r="R138" s="230"/>
      <c r="S138" s="230"/>
      <c r="T138" s="231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32" t="s">
        <v>129</v>
      </c>
      <c r="AU138" s="232" t="s">
        <v>82</v>
      </c>
      <c r="AV138" s="13" t="s">
        <v>80</v>
      </c>
      <c r="AW138" s="13" t="s">
        <v>33</v>
      </c>
      <c r="AX138" s="13" t="s">
        <v>72</v>
      </c>
      <c r="AY138" s="232" t="s">
        <v>114</v>
      </c>
    </row>
    <row r="139" s="14" customFormat="1">
      <c r="A139" s="14"/>
      <c r="B139" s="233"/>
      <c r="C139" s="234"/>
      <c r="D139" s="218" t="s">
        <v>129</v>
      </c>
      <c r="E139" s="235" t="s">
        <v>19</v>
      </c>
      <c r="F139" s="236" t="s">
        <v>199</v>
      </c>
      <c r="G139" s="234"/>
      <c r="H139" s="237">
        <v>9</v>
      </c>
      <c r="I139" s="238"/>
      <c r="J139" s="234"/>
      <c r="K139" s="234"/>
      <c r="L139" s="239"/>
      <c r="M139" s="240"/>
      <c r="N139" s="241"/>
      <c r="O139" s="241"/>
      <c r="P139" s="241"/>
      <c r="Q139" s="241"/>
      <c r="R139" s="241"/>
      <c r="S139" s="241"/>
      <c r="T139" s="242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43" t="s">
        <v>129</v>
      </c>
      <c r="AU139" s="243" t="s">
        <v>82</v>
      </c>
      <c r="AV139" s="14" t="s">
        <v>82</v>
      </c>
      <c r="AW139" s="14" t="s">
        <v>33</v>
      </c>
      <c r="AX139" s="14" t="s">
        <v>72</v>
      </c>
      <c r="AY139" s="243" t="s">
        <v>114</v>
      </c>
    </row>
    <row r="140" s="15" customFormat="1">
      <c r="A140" s="15"/>
      <c r="B140" s="244"/>
      <c r="C140" s="245"/>
      <c r="D140" s="218" t="s">
        <v>129</v>
      </c>
      <c r="E140" s="246" t="s">
        <v>19</v>
      </c>
      <c r="F140" s="247" t="s">
        <v>131</v>
      </c>
      <c r="G140" s="245"/>
      <c r="H140" s="248">
        <v>9</v>
      </c>
      <c r="I140" s="249"/>
      <c r="J140" s="245"/>
      <c r="K140" s="245"/>
      <c r="L140" s="250"/>
      <c r="M140" s="251"/>
      <c r="N140" s="252"/>
      <c r="O140" s="252"/>
      <c r="P140" s="252"/>
      <c r="Q140" s="252"/>
      <c r="R140" s="252"/>
      <c r="S140" s="252"/>
      <c r="T140" s="253"/>
      <c r="U140" s="15"/>
      <c r="V140" s="15"/>
      <c r="W140" s="15"/>
      <c r="X140" s="15"/>
      <c r="Y140" s="15"/>
      <c r="Z140" s="15"/>
      <c r="AA140" s="15"/>
      <c r="AB140" s="15"/>
      <c r="AC140" s="15"/>
      <c r="AD140" s="15"/>
      <c r="AE140" s="15"/>
      <c r="AT140" s="254" t="s">
        <v>129</v>
      </c>
      <c r="AU140" s="254" t="s">
        <v>82</v>
      </c>
      <c r="AV140" s="15" t="s">
        <v>132</v>
      </c>
      <c r="AW140" s="15" t="s">
        <v>33</v>
      </c>
      <c r="AX140" s="15" t="s">
        <v>80</v>
      </c>
      <c r="AY140" s="254" t="s">
        <v>114</v>
      </c>
    </row>
    <row r="141" s="2" customFormat="1" ht="14.4" customHeight="1">
      <c r="A141" s="39"/>
      <c r="B141" s="40"/>
      <c r="C141" s="205" t="s">
        <v>199</v>
      </c>
      <c r="D141" s="205" t="s">
        <v>117</v>
      </c>
      <c r="E141" s="206" t="s">
        <v>205</v>
      </c>
      <c r="F141" s="207" t="s">
        <v>206</v>
      </c>
      <c r="G141" s="208" t="s">
        <v>164</v>
      </c>
      <c r="H141" s="209">
        <v>46</v>
      </c>
      <c r="I141" s="210"/>
      <c r="J141" s="211">
        <f>ROUND(I141*H141,2)</f>
        <v>0</v>
      </c>
      <c r="K141" s="207" t="s">
        <v>121</v>
      </c>
      <c r="L141" s="45"/>
      <c r="M141" s="212" t="s">
        <v>19</v>
      </c>
      <c r="N141" s="213" t="s">
        <v>43</v>
      </c>
      <c r="O141" s="85"/>
      <c r="P141" s="214">
        <f>O141*H141</f>
        <v>0</v>
      </c>
      <c r="Q141" s="214">
        <v>0</v>
      </c>
      <c r="R141" s="214">
        <f>Q141*H141</f>
        <v>0</v>
      </c>
      <c r="S141" s="214">
        <v>0.098000000000000004</v>
      </c>
      <c r="T141" s="215">
        <f>S141*H141</f>
        <v>4.508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16" t="s">
        <v>132</v>
      </c>
      <c r="AT141" s="216" t="s">
        <v>117</v>
      </c>
      <c r="AU141" s="216" t="s">
        <v>82</v>
      </c>
      <c r="AY141" s="18" t="s">
        <v>114</v>
      </c>
      <c r="BE141" s="217">
        <f>IF(N141="základní",J141,0)</f>
        <v>0</v>
      </c>
      <c r="BF141" s="217">
        <f>IF(N141="snížená",J141,0)</f>
        <v>0</v>
      </c>
      <c r="BG141" s="217">
        <f>IF(N141="zákl. přenesená",J141,0)</f>
        <v>0</v>
      </c>
      <c r="BH141" s="217">
        <f>IF(N141="sníž. přenesená",J141,0)</f>
        <v>0</v>
      </c>
      <c r="BI141" s="217">
        <f>IF(N141="nulová",J141,0)</f>
        <v>0</v>
      </c>
      <c r="BJ141" s="18" t="s">
        <v>80</v>
      </c>
      <c r="BK141" s="217">
        <f>ROUND(I141*H141,2)</f>
        <v>0</v>
      </c>
      <c r="BL141" s="18" t="s">
        <v>132</v>
      </c>
      <c r="BM141" s="216" t="s">
        <v>207</v>
      </c>
    </row>
    <row r="142" s="2" customFormat="1">
      <c r="A142" s="39"/>
      <c r="B142" s="40"/>
      <c r="C142" s="41"/>
      <c r="D142" s="218" t="s">
        <v>124</v>
      </c>
      <c r="E142" s="41"/>
      <c r="F142" s="219" t="s">
        <v>208</v>
      </c>
      <c r="G142" s="41"/>
      <c r="H142" s="41"/>
      <c r="I142" s="220"/>
      <c r="J142" s="41"/>
      <c r="K142" s="41"/>
      <c r="L142" s="45"/>
      <c r="M142" s="221"/>
      <c r="N142" s="222"/>
      <c r="O142" s="85"/>
      <c r="P142" s="85"/>
      <c r="Q142" s="85"/>
      <c r="R142" s="85"/>
      <c r="S142" s="85"/>
      <c r="T142" s="86"/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T142" s="18" t="s">
        <v>124</v>
      </c>
      <c r="AU142" s="18" t="s">
        <v>82</v>
      </c>
    </row>
    <row r="143" s="13" customFormat="1">
      <c r="A143" s="13"/>
      <c r="B143" s="223"/>
      <c r="C143" s="224"/>
      <c r="D143" s="218" t="s">
        <v>129</v>
      </c>
      <c r="E143" s="225" t="s">
        <v>19</v>
      </c>
      <c r="F143" s="226" t="s">
        <v>167</v>
      </c>
      <c r="G143" s="224"/>
      <c r="H143" s="225" t="s">
        <v>19</v>
      </c>
      <c r="I143" s="227"/>
      <c r="J143" s="224"/>
      <c r="K143" s="224"/>
      <c r="L143" s="228"/>
      <c r="M143" s="229"/>
      <c r="N143" s="230"/>
      <c r="O143" s="230"/>
      <c r="P143" s="230"/>
      <c r="Q143" s="230"/>
      <c r="R143" s="230"/>
      <c r="S143" s="230"/>
      <c r="T143" s="231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32" t="s">
        <v>129</v>
      </c>
      <c r="AU143" s="232" t="s">
        <v>82</v>
      </c>
      <c r="AV143" s="13" t="s">
        <v>80</v>
      </c>
      <c r="AW143" s="13" t="s">
        <v>33</v>
      </c>
      <c r="AX143" s="13" t="s">
        <v>72</v>
      </c>
      <c r="AY143" s="232" t="s">
        <v>114</v>
      </c>
    </row>
    <row r="144" s="13" customFormat="1">
      <c r="A144" s="13"/>
      <c r="B144" s="223"/>
      <c r="C144" s="224"/>
      <c r="D144" s="218" t="s">
        <v>129</v>
      </c>
      <c r="E144" s="225" t="s">
        <v>19</v>
      </c>
      <c r="F144" s="226" t="s">
        <v>173</v>
      </c>
      <c r="G144" s="224"/>
      <c r="H144" s="225" t="s">
        <v>19</v>
      </c>
      <c r="I144" s="227"/>
      <c r="J144" s="224"/>
      <c r="K144" s="224"/>
      <c r="L144" s="228"/>
      <c r="M144" s="229"/>
      <c r="N144" s="230"/>
      <c r="O144" s="230"/>
      <c r="P144" s="230"/>
      <c r="Q144" s="230"/>
      <c r="R144" s="230"/>
      <c r="S144" s="230"/>
      <c r="T144" s="231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32" t="s">
        <v>129</v>
      </c>
      <c r="AU144" s="232" t="s">
        <v>82</v>
      </c>
      <c r="AV144" s="13" t="s">
        <v>80</v>
      </c>
      <c r="AW144" s="13" t="s">
        <v>33</v>
      </c>
      <c r="AX144" s="13" t="s">
        <v>72</v>
      </c>
      <c r="AY144" s="232" t="s">
        <v>114</v>
      </c>
    </row>
    <row r="145" s="14" customFormat="1">
      <c r="A145" s="14"/>
      <c r="B145" s="233"/>
      <c r="C145" s="234"/>
      <c r="D145" s="218" t="s">
        <v>129</v>
      </c>
      <c r="E145" s="235" t="s">
        <v>19</v>
      </c>
      <c r="F145" s="236" t="s">
        <v>174</v>
      </c>
      <c r="G145" s="234"/>
      <c r="H145" s="237">
        <v>46</v>
      </c>
      <c r="I145" s="238"/>
      <c r="J145" s="234"/>
      <c r="K145" s="234"/>
      <c r="L145" s="239"/>
      <c r="M145" s="240"/>
      <c r="N145" s="241"/>
      <c r="O145" s="241"/>
      <c r="P145" s="241"/>
      <c r="Q145" s="241"/>
      <c r="R145" s="241"/>
      <c r="S145" s="241"/>
      <c r="T145" s="242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43" t="s">
        <v>129</v>
      </c>
      <c r="AU145" s="243" t="s">
        <v>82</v>
      </c>
      <c r="AV145" s="14" t="s">
        <v>82</v>
      </c>
      <c r="AW145" s="14" t="s">
        <v>33</v>
      </c>
      <c r="AX145" s="14" t="s">
        <v>72</v>
      </c>
      <c r="AY145" s="243" t="s">
        <v>114</v>
      </c>
    </row>
    <row r="146" s="15" customFormat="1">
      <c r="A146" s="15"/>
      <c r="B146" s="244"/>
      <c r="C146" s="245"/>
      <c r="D146" s="218" t="s">
        <v>129</v>
      </c>
      <c r="E146" s="246" t="s">
        <v>19</v>
      </c>
      <c r="F146" s="247" t="s">
        <v>131</v>
      </c>
      <c r="G146" s="245"/>
      <c r="H146" s="248">
        <v>46</v>
      </c>
      <c r="I146" s="249"/>
      <c r="J146" s="245"/>
      <c r="K146" s="245"/>
      <c r="L146" s="250"/>
      <c r="M146" s="251"/>
      <c r="N146" s="252"/>
      <c r="O146" s="252"/>
      <c r="P146" s="252"/>
      <c r="Q146" s="252"/>
      <c r="R146" s="252"/>
      <c r="S146" s="252"/>
      <c r="T146" s="253"/>
      <c r="U146" s="15"/>
      <c r="V146" s="15"/>
      <c r="W146" s="15"/>
      <c r="X146" s="15"/>
      <c r="Y146" s="15"/>
      <c r="Z146" s="15"/>
      <c r="AA146" s="15"/>
      <c r="AB146" s="15"/>
      <c r="AC146" s="15"/>
      <c r="AD146" s="15"/>
      <c r="AE146" s="15"/>
      <c r="AT146" s="254" t="s">
        <v>129</v>
      </c>
      <c r="AU146" s="254" t="s">
        <v>82</v>
      </c>
      <c r="AV146" s="15" t="s">
        <v>132</v>
      </c>
      <c r="AW146" s="15" t="s">
        <v>33</v>
      </c>
      <c r="AX146" s="15" t="s">
        <v>80</v>
      </c>
      <c r="AY146" s="254" t="s">
        <v>114</v>
      </c>
    </row>
    <row r="147" s="2" customFormat="1" ht="14.4" customHeight="1">
      <c r="A147" s="39"/>
      <c r="B147" s="40"/>
      <c r="C147" s="205" t="s">
        <v>209</v>
      </c>
      <c r="D147" s="205" t="s">
        <v>117</v>
      </c>
      <c r="E147" s="206" t="s">
        <v>210</v>
      </c>
      <c r="F147" s="207" t="s">
        <v>211</v>
      </c>
      <c r="G147" s="208" t="s">
        <v>212</v>
      </c>
      <c r="H147" s="209">
        <v>38</v>
      </c>
      <c r="I147" s="210"/>
      <c r="J147" s="211">
        <f>ROUND(I147*H147,2)</f>
        <v>0</v>
      </c>
      <c r="K147" s="207" t="s">
        <v>121</v>
      </c>
      <c r="L147" s="45"/>
      <c r="M147" s="212" t="s">
        <v>19</v>
      </c>
      <c r="N147" s="213" t="s">
        <v>43</v>
      </c>
      <c r="O147" s="85"/>
      <c r="P147" s="214">
        <f>O147*H147</f>
        <v>0</v>
      </c>
      <c r="Q147" s="214">
        <v>0</v>
      </c>
      <c r="R147" s="214">
        <f>Q147*H147</f>
        <v>0</v>
      </c>
      <c r="S147" s="214">
        <v>0.20499999999999999</v>
      </c>
      <c r="T147" s="215">
        <f>S147*H147</f>
        <v>7.7899999999999991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16" t="s">
        <v>132</v>
      </c>
      <c r="AT147" s="216" t="s">
        <v>117</v>
      </c>
      <c r="AU147" s="216" t="s">
        <v>82</v>
      </c>
      <c r="AY147" s="18" t="s">
        <v>114</v>
      </c>
      <c r="BE147" s="217">
        <f>IF(N147="základní",J147,0)</f>
        <v>0</v>
      </c>
      <c r="BF147" s="217">
        <f>IF(N147="snížená",J147,0)</f>
        <v>0</v>
      </c>
      <c r="BG147" s="217">
        <f>IF(N147="zákl. přenesená",J147,0)</f>
        <v>0</v>
      </c>
      <c r="BH147" s="217">
        <f>IF(N147="sníž. přenesená",J147,0)</f>
        <v>0</v>
      </c>
      <c r="BI147" s="217">
        <f>IF(N147="nulová",J147,0)</f>
        <v>0</v>
      </c>
      <c r="BJ147" s="18" t="s">
        <v>80</v>
      </c>
      <c r="BK147" s="217">
        <f>ROUND(I147*H147,2)</f>
        <v>0</v>
      </c>
      <c r="BL147" s="18" t="s">
        <v>132</v>
      </c>
      <c r="BM147" s="216" t="s">
        <v>213</v>
      </c>
    </row>
    <row r="148" s="2" customFormat="1">
      <c r="A148" s="39"/>
      <c r="B148" s="40"/>
      <c r="C148" s="41"/>
      <c r="D148" s="218" t="s">
        <v>124</v>
      </c>
      <c r="E148" s="41"/>
      <c r="F148" s="219" t="s">
        <v>214</v>
      </c>
      <c r="G148" s="41"/>
      <c r="H148" s="41"/>
      <c r="I148" s="220"/>
      <c r="J148" s="41"/>
      <c r="K148" s="41"/>
      <c r="L148" s="45"/>
      <c r="M148" s="221"/>
      <c r="N148" s="222"/>
      <c r="O148" s="85"/>
      <c r="P148" s="85"/>
      <c r="Q148" s="85"/>
      <c r="R148" s="85"/>
      <c r="S148" s="85"/>
      <c r="T148" s="86"/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T148" s="18" t="s">
        <v>124</v>
      </c>
      <c r="AU148" s="18" t="s">
        <v>82</v>
      </c>
    </row>
    <row r="149" s="13" customFormat="1">
      <c r="A149" s="13"/>
      <c r="B149" s="223"/>
      <c r="C149" s="224"/>
      <c r="D149" s="218" t="s">
        <v>129</v>
      </c>
      <c r="E149" s="225" t="s">
        <v>19</v>
      </c>
      <c r="F149" s="226" t="s">
        <v>167</v>
      </c>
      <c r="G149" s="224"/>
      <c r="H149" s="225" t="s">
        <v>19</v>
      </c>
      <c r="I149" s="227"/>
      <c r="J149" s="224"/>
      <c r="K149" s="224"/>
      <c r="L149" s="228"/>
      <c r="M149" s="229"/>
      <c r="N149" s="230"/>
      <c r="O149" s="230"/>
      <c r="P149" s="230"/>
      <c r="Q149" s="230"/>
      <c r="R149" s="230"/>
      <c r="S149" s="230"/>
      <c r="T149" s="231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32" t="s">
        <v>129</v>
      </c>
      <c r="AU149" s="232" t="s">
        <v>82</v>
      </c>
      <c r="AV149" s="13" t="s">
        <v>80</v>
      </c>
      <c r="AW149" s="13" t="s">
        <v>33</v>
      </c>
      <c r="AX149" s="13" t="s">
        <v>72</v>
      </c>
      <c r="AY149" s="232" t="s">
        <v>114</v>
      </c>
    </row>
    <row r="150" s="13" customFormat="1">
      <c r="A150" s="13"/>
      <c r="B150" s="223"/>
      <c r="C150" s="224"/>
      <c r="D150" s="218" t="s">
        <v>129</v>
      </c>
      <c r="E150" s="225" t="s">
        <v>19</v>
      </c>
      <c r="F150" s="226" t="s">
        <v>173</v>
      </c>
      <c r="G150" s="224"/>
      <c r="H150" s="225" t="s">
        <v>19</v>
      </c>
      <c r="I150" s="227"/>
      <c r="J150" s="224"/>
      <c r="K150" s="224"/>
      <c r="L150" s="228"/>
      <c r="M150" s="229"/>
      <c r="N150" s="230"/>
      <c r="O150" s="230"/>
      <c r="P150" s="230"/>
      <c r="Q150" s="230"/>
      <c r="R150" s="230"/>
      <c r="S150" s="230"/>
      <c r="T150" s="231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32" t="s">
        <v>129</v>
      </c>
      <c r="AU150" s="232" t="s">
        <v>82</v>
      </c>
      <c r="AV150" s="13" t="s">
        <v>80</v>
      </c>
      <c r="AW150" s="13" t="s">
        <v>33</v>
      </c>
      <c r="AX150" s="13" t="s">
        <v>72</v>
      </c>
      <c r="AY150" s="232" t="s">
        <v>114</v>
      </c>
    </row>
    <row r="151" s="14" customFormat="1">
      <c r="A151" s="14"/>
      <c r="B151" s="233"/>
      <c r="C151" s="234"/>
      <c r="D151" s="218" t="s">
        <v>129</v>
      </c>
      <c r="E151" s="235" t="s">
        <v>19</v>
      </c>
      <c r="F151" s="236" t="s">
        <v>215</v>
      </c>
      <c r="G151" s="234"/>
      <c r="H151" s="237">
        <v>33</v>
      </c>
      <c r="I151" s="238"/>
      <c r="J151" s="234"/>
      <c r="K151" s="234"/>
      <c r="L151" s="239"/>
      <c r="M151" s="240"/>
      <c r="N151" s="241"/>
      <c r="O151" s="241"/>
      <c r="P151" s="241"/>
      <c r="Q151" s="241"/>
      <c r="R151" s="241"/>
      <c r="S151" s="241"/>
      <c r="T151" s="242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43" t="s">
        <v>129</v>
      </c>
      <c r="AU151" s="243" t="s">
        <v>82</v>
      </c>
      <c r="AV151" s="14" t="s">
        <v>82</v>
      </c>
      <c r="AW151" s="14" t="s">
        <v>33</v>
      </c>
      <c r="AX151" s="14" t="s">
        <v>72</v>
      </c>
      <c r="AY151" s="243" t="s">
        <v>114</v>
      </c>
    </row>
    <row r="152" s="13" customFormat="1">
      <c r="A152" s="13"/>
      <c r="B152" s="223"/>
      <c r="C152" s="224"/>
      <c r="D152" s="218" t="s">
        <v>129</v>
      </c>
      <c r="E152" s="225" t="s">
        <v>19</v>
      </c>
      <c r="F152" s="226" t="s">
        <v>198</v>
      </c>
      <c r="G152" s="224"/>
      <c r="H152" s="225" t="s">
        <v>19</v>
      </c>
      <c r="I152" s="227"/>
      <c r="J152" s="224"/>
      <c r="K152" s="224"/>
      <c r="L152" s="228"/>
      <c r="M152" s="229"/>
      <c r="N152" s="230"/>
      <c r="O152" s="230"/>
      <c r="P152" s="230"/>
      <c r="Q152" s="230"/>
      <c r="R152" s="230"/>
      <c r="S152" s="230"/>
      <c r="T152" s="231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32" t="s">
        <v>129</v>
      </c>
      <c r="AU152" s="232" t="s">
        <v>82</v>
      </c>
      <c r="AV152" s="13" t="s">
        <v>80</v>
      </c>
      <c r="AW152" s="13" t="s">
        <v>33</v>
      </c>
      <c r="AX152" s="13" t="s">
        <v>72</v>
      </c>
      <c r="AY152" s="232" t="s">
        <v>114</v>
      </c>
    </row>
    <row r="153" s="14" customFormat="1">
      <c r="A153" s="14"/>
      <c r="B153" s="233"/>
      <c r="C153" s="234"/>
      <c r="D153" s="218" t="s">
        <v>129</v>
      </c>
      <c r="E153" s="235" t="s">
        <v>19</v>
      </c>
      <c r="F153" s="236" t="s">
        <v>113</v>
      </c>
      <c r="G153" s="234"/>
      <c r="H153" s="237">
        <v>5</v>
      </c>
      <c r="I153" s="238"/>
      <c r="J153" s="234"/>
      <c r="K153" s="234"/>
      <c r="L153" s="239"/>
      <c r="M153" s="240"/>
      <c r="N153" s="241"/>
      <c r="O153" s="241"/>
      <c r="P153" s="241"/>
      <c r="Q153" s="241"/>
      <c r="R153" s="241"/>
      <c r="S153" s="241"/>
      <c r="T153" s="242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43" t="s">
        <v>129</v>
      </c>
      <c r="AU153" s="243" t="s">
        <v>82</v>
      </c>
      <c r="AV153" s="14" t="s">
        <v>82</v>
      </c>
      <c r="AW153" s="14" t="s">
        <v>33</v>
      </c>
      <c r="AX153" s="14" t="s">
        <v>72</v>
      </c>
      <c r="AY153" s="243" t="s">
        <v>114</v>
      </c>
    </row>
    <row r="154" s="15" customFormat="1">
      <c r="A154" s="15"/>
      <c r="B154" s="244"/>
      <c r="C154" s="245"/>
      <c r="D154" s="218" t="s">
        <v>129</v>
      </c>
      <c r="E154" s="246" t="s">
        <v>19</v>
      </c>
      <c r="F154" s="247" t="s">
        <v>131</v>
      </c>
      <c r="G154" s="245"/>
      <c r="H154" s="248">
        <v>38</v>
      </c>
      <c r="I154" s="249"/>
      <c r="J154" s="245"/>
      <c r="K154" s="245"/>
      <c r="L154" s="250"/>
      <c r="M154" s="251"/>
      <c r="N154" s="252"/>
      <c r="O154" s="252"/>
      <c r="P154" s="252"/>
      <c r="Q154" s="252"/>
      <c r="R154" s="252"/>
      <c r="S154" s="252"/>
      <c r="T154" s="253"/>
      <c r="U154" s="15"/>
      <c r="V154" s="15"/>
      <c r="W154" s="15"/>
      <c r="X154" s="15"/>
      <c r="Y154" s="15"/>
      <c r="Z154" s="15"/>
      <c r="AA154" s="15"/>
      <c r="AB154" s="15"/>
      <c r="AC154" s="15"/>
      <c r="AD154" s="15"/>
      <c r="AE154" s="15"/>
      <c r="AT154" s="254" t="s">
        <v>129</v>
      </c>
      <c r="AU154" s="254" t="s">
        <v>82</v>
      </c>
      <c r="AV154" s="15" t="s">
        <v>132</v>
      </c>
      <c r="AW154" s="15" t="s">
        <v>33</v>
      </c>
      <c r="AX154" s="15" t="s">
        <v>80</v>
      </c>
      <c r="AY154" s="254" t="s">
        <v>114</v>
      </c>
    </row>
    <row r="155" s="2" customFormat="1" ht="14.4" customHeight="1">
      <c r="A155" s="39"/>
      <c r="B155" s="40"/>
      <c r="C155" s="205" t="s">
        <v>216</v>
      </c>
      <c r="D155" s="205" t="s">
        <v>117</v>
      </c>
      <c r="E155" s="206" t="s">
        <v>217</v>
      </c>
      <c r="F155" s="207" t="s">
        <v>218</v>
      </c>
      <c r="G155" s="208" t="s">
        <v>164</v>
      </c>
      <c r="H155" s="209">
        <v>54</v>
      </c>
      <c r="I155" s="210"/>
      <c r="J155" s="211">
        <f>ROUND(I155*H155,2)</f>
        <v>0</v>
      </c>
      <c r="K155" s="207" t="s">
        <v>121</v>
      </c>
      <c r="L155" s="45"/>
      <c r="M155" s="212" t="s">
        <v>19</v>
      </c>
      <c r="N155" s="213" t="s">
        <v>43</v>
      </c>
      <c r="O155" s="85"/>
      <c r="P155" s="214">
        <f>O155*H155</f>
        <v>0</v>
      </c>
      <c r="Q155" s="214">
        <v>0</v>
      </c>
      <c r="R155" s="214">
        <f>Q155*H155</f>
        <v>0</v>
      </c>
      <c r="S155" s="214">
        <v>0</v>
      </c>
      <c r="T155" s="215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16" t="s">
        <v>132</v>
      </c>
      <c r="AT155" s="216" t="s">
        <v>117</v>
      </c>
      <c r="AU155" s="216" t="s">
        <v>82</v>
      </c>
      <c r="AY155" s="18" t="s">
        <v>114</v>
      </c>
      <c r="BE155" s="217">
        <f>IF(N155="základní",J155,0)</f>
        <v>0</v>
      </c>
      <c r="BF155" s="217">
        <f>IF(N155="snížená",J155,0)</f>
        <v>0</v>
      </c>
      <c r="BG155" s="217">
        <f>IF(N155="zákl. přenesená",J155,0)</f>
        <v>0</v>
      </c>
      <c r="BH155" s="217">
        <f>IF(N155="sníž. přenesená",J155,0)</f>
        <v>0</v>
      </c>
      <c r="BI155" s="217">
        <f>IF(N155="nulová",J155,0)</f>
        <v>0</v>
      </c>
      <c r="BJ155" s="18" t="s">
        <v>80</v>
      </c>
      <c r="BK155" s="217">
        <f>ROUND(I155*H155,2)</f>
        <v>0</v>
      </c>
      <c r="BL155" s="18" t="s">
        <v>132</v>
      </c>
      <c r="BM155" s="216" t="s">
        <v>219</v>
      </c>
    </row>
    <row r="156" s="2" customFormat="1">
      <c r="A156" s="39"/>
      <c r="B156" s="40"/>
      <c r="C156" s="41"/>
      <c r="D156" s="218" t="s">
        <v>124</v>
      </c>
      <c r="E156" s="41"/>
      <c r="F156" s="219" t="s">
        <v>220</v>
      </c>
      <c r="G156" s="41"/>
      <c r="H156" s="41"/>
      <c r="I156" s="220"/>
      <c r="J156" s="41"/>
      <c r="K156" s="41"/>
      <c r="L156" s="45"/>
      <c r="M156" s="221"/>
      <c r="N156" s="222"/>
      <c r="O156" s="85"/>
      <c r="P156" s="85"/>
      <c r="Q156" s="85"/>
      <c r="R156" s="85"/>
      <c r="S156" s="85"/>
      <c r="T156" s="86"/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T156" s="18" t="s">
        <v>124</v>
      </c>
      <c r="AU156" s="18" t="s">
        <v>82</v>
      </c>
    </row>
    <row r="157" s="13" customFormat="1">
      <c r="A157" s="13"/>
      <c r="B157" s="223"/>
      <c r="C157" s="224"/>
      <c r="D157" s="218" t="s">
        <v>129</v>
      </c>
      <c r="E157" s="225" t="s">
        <v>19</v>
      </c>
      <c r="F157" s="226" t="s">
        <v>167</v>
      </c>
      <c r="G157" s="224"/>
      <c r="H157" s="225" t="s">
        <v>19</v>
      </c>
      <c r="I157" s="227"/>
      <c r="J157" s="224"/>
      <c r="K157" s="224"/>
      <c r="L157" s="228"/>
      <c r="M157" s="229"/>
      <c r="N157" s="230"/>
      <c r="O157" s="230"/>
      <c r="P157" s="230"/>
      <c r="Q157" s="230"/>
      <c r="R157" s="230"/>
      <c r="S157" s="230"/>
      <c r="T157" s="231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32" t="s">
        <v>129</v>
      </c>
      <c r="AU157" s="232" t="s">
        <v>82</v>
      </c>
      <c r="AV157" s="13" t="s">
        <v>80</v>
      </c>
      <c r="AW157" s="13" t="s">
        <v>33</v>
      </c>
      <c r="AX157" s="13" t="s">
        <v>72</v>
      </c>
      <c r="AY157" s="232" t="s">
        <v>114</v>
      </c>
    </row>
    <row r="158" s="13" customFormat="1">
      <c r="A158" s="13"/>
      <c r="B158" s="223"/>
      <c r="C158" s="224"/>
      <c r="D158" s="218" t="s">
        <v>129</v>
      </c>
      <c r="E158" s="225" t="s">
        <v>19</v>
      </c>
      <c r="F158" s="226" t="s">
        <v>221</v>
      </c>
      <c r="G158" s="224"/>
      <c r="H158" s="225" t="s">
        <v>19</v>
      </c>
      <c r="I158" s="227"/>
      <c r="J158" s="224"/>
      <c r="K158" s="224"/>
      <c r="L158" s="228"/>
      <c r="M158" s="229"/>
      <c r="N158" s="230"/>
      <c r="O158" s="230"/>
      <c r="P158" s="230"/>
      <c r="Q158" s="230"/>
      <c r="R158" s="230"/>
      <c r="S158" s="230"/>
      <c r="T158" s="231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32" t="s">
        <v>129</v>
      </c>
      <c r="AU158" s="232" t="s">
        <v>82</v>
      </c>
      <c r="AV158" s="13" t="s">
        <v>80</v>
      </c>
      <c r="AW158" s="13" t="s">
        <v>33</v>
      </c>
      <c r="AX158" s="13" t="s">
        <v>72</v>
      </c>
      <c r="AY158" s="232" t="s">
        <v>114</v>
      </c>
    </row>
    <row r="159" s="14" customFormat="1">
      <c r="A159" s="14"/>
      <c r="B159" s="233"/>
      <c r="C159" s="234"/>
      <c r="D159" s="218" t="s">
        <v>129</v>
      </c>
      <c r="E159" s="235" t="s">
        <v>19</v>
      </c>
      <c r="F159" s="236" t="s">
        <v>222</v>
      </c>
      <c r="G159" s="234"/>
      <c r="H159" s="237">
        <v>54</v>
      </c>
      <c r="I159" s="238"/>
      <c r="J159" s="234"/>
      <c r="K159" s="234"/>
      <c r="L159" s="239"/>
      <c r="M159" s="240"/>
      <c r="N159" s="241"/>
      <c r="O159" s="241"/>
      <c r="P159" s="241"/>
      <c r="Q159" s="241"/>
      <c r="R159" s="241"/>
      <c r="S159" s="241"/>
      <c r="T159" s="242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43" t="s">
        <v>129</v>
      </c>
      <c r="AU159" s="243" t="s">
        <v>82</v>
      </c>
      <c r="AV159" s="14" t="s">
        <v>82</v>
      </c>
      <c r="AW159" s="14" t="s">
        <v>33</v>
      </c>
      <c r="AX159" s="14" t="s">
        <v>72</v>
      </c>
      <c r="AY159" s="243" t="s">
        <v>114</v>
      </c>
    </row>
    <row r="160" s="15" customFormat="1">
      <c r="A160" s="15"/>
      <c r="B160" s="244"/>
      <c r="C160" s="245"/>
      <c r="D160" s="218" t="s">
        <v>129</v>
      </c>
      <c r="E160" s="246" t="s">
        <v>19</v>
      </c>
      <c r="F160" s="247" t="s">
        <v>131</v>
      </c>
      <c r="G160" s="245"/>
      <c r="H160" s="248">
        <v>54</v>
      </c>
      <c r="I160" s="249"/>
      <c r="J160" s="245"/>
      <c r="K160" s="245"/>
      <c r="L160" s="250"/>
      <c r="M160" s="251"/>
      <c r="N160" s="252"/>
      <c r="O160" s="252"/>
      <c r="P160" s="252"/>
      <c r="Q160" s="252"/>
      <c r="R160" s="252"/>
      <c r="S160" s="252"/>
      <c r="T160" s="253"/>
      <c r="U160" s="15"/>
      <c r="V160" s="15"/>
      <c r="W160" s="15"/>
      <c r="X160" s="15"/>
      <c r="Y160" s="15"/>
      <c r="Z160" s="15"/>
      <c r="AA160" s="15"/>
      <c r="AB160" s="15"/>
      <c r="AC160" s="15"/>
      <c r="AD160" s="15"/>
      <c r="AE160" s="15"/>
      <c r="AT160" s="254" t="s">
        <v>129</v>
      </c>
      <c r="AU160" s="254" t="s">
        <v>82</v>
      </c>
      <c r="AV160" s="15" t="s">
        <v>132</v>
      </c>
      <c r="AW160" s="15" t="s">
        <v>33</v>
      </c>
      <c r="AX160" s="15" t="s">
        <v>80</v>
      </c>
      <c r="AY160" s="254" t="s">
        <v>114</v>
      </c>
    </row>
    <row r="161" s="2" customFormat="1" ht="14.4" customHeight="1">
      <c r="A161" s="39"/>
      <c r="B161" s="40"/>
      <c r="C161" s="205" t="s">
        <v>223</v>
      </c>
      <c r="D161" s="205" t="s">
        <v>117</v>
      </c>
      <c r="E161" s="206" t="s">
        <v>224</v>
      </c>
      <c r="F161" s="207" t="s">
        <v>225</v>
      </c>
      <c r="G161" s="208" t="s">
        <v>226</v>
      </c>
      <c r="H161" s="209">
        <v>88.700000000000003</v>
      </c>
      <c r="I161" s="210"/>
      <c r="J161" s="211">
        <f>ROUND(I161*H161,2)</f>
        <v>0</v>
      </c>
      <c r="K161" s="207" t="s">
        <v>121</v>
      </c>
      <c r="L161" s="45"/>
      <c r="M161" s="212" t="s">
        <v>19</v>
      </c>
      <c r="N161" s="213" t="s">
        <v>43</v>
      </c>
      <c r="O161" s="85"/>
      <c r="P161" s="214">
        <f>O161*H161</f>
        <v>0</v>
      </c>
      <c r="Q161" s="214">
        <v>0</v>
      </c>
      <c r="R161" s="214">
        <f>Q161*H161</f>
        <v>0</v>
      </c>
      <c r="S161" s="214">
        <v>0</v>
      </c>
      <c r="T161" s="215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16" t="s">
        <v>132</v>
      </c>
      <c r="AT161" s="216" t="s">
        <v>117</v>
      </c>
      <c r="AU161" s="216" t="s">
        <v>82</v>
      </c>
      <c r="AY161" s="18" t="s">
        <v>114</v>
      </c>
      <c r="BE161" s="217">
        <f>IF(N161="základní",J161,0)</f>
        <v>0</v>
      </c>
      <c r="BF161" s="217">
        <f>IF(N161="snížená",J161,0)</f>
        <v>0</v>
      </c>
      <c r="BG161" s="217">
        <f>IF(N161="zákl. přenesená",J161,0)</f>
        <v>0</v>
      </c>
      <c r="BH161" s="217">
        <f>IF(N161="sníž. přenesená",J161,0)</f>
        <v>0</v>
      </c>
      <c r="BI161" s="217">
        <f>IF(N161="nulová",J161,0)</f>
        <v>0</v>
      </c>
      <c r="BJ161" s="18" t="s">
        <v>80</v>
      </c>
      <c r="BK161" s="217">
        <f>ROUND(I161*H161,2)</f>
        <v>0</v>
      </c>
      <c r="BL161" s="18" t="s">
        <v>132</v>
      </c>
      <c r="BM161" s="216" t="s">
        <v>227</v>
      </c>
    </row>
    <row r="162" s="2" customFormat="1">
      <c r="A162" s="39"/>
      <c r="B162" s="40"/>
      <c r="C162" s="41"/>
      <c r="D162" s="218" t="s">
        <v>124</v>
      </c>
      <c r="E162" s="41"/>
      <c r="F162" s="219" t="s">
        <v>228</v>
      </c>
      <c r="G162" s="41"/>
      <c r="H162" s="41"/>
      <c r="I162" s="220"/>
      <c r="J162" s="41"/>
      <c r="K162" s="41"/>
      <c r="L162" s="45"/>
      <c r="M162" s="221"/>
      <c r="N162" s="222"/>
      <c r="O162" s="85"/>
      <c r="P162" s="85"/>
      <c r="Q162" s="85"/>
      <c r="R162" s="85"/>
      <c r="S162" s="85"/>
      <c r="T162" s="86"/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T162" s="18" t="s">
        <v>124</v>
      </c>
      <c r="AU162" s="18" t="s">
        <v>82</v>
      </c>
    </row>
    <row r="163" s="13" customFormat="1">
      <c r="A163" s="13"/>
      <c r="B163" s="223"/>
      <c r="C163" s="224"/>
      <c r="D163" s="218" t="s">
        <v>129</v>
      </c>
      <c r="E163" s="225" t="s">
        <v>19</v>
      </c>
      <c r="F163" s="226" t="s">
        <v>167</v>
      </c>
      <c r="G163" s="224"/>
      <c r="H163" s="225" t="s">
        <v>19</v>
      </c>
      <c r="I163" s="227"/>
      <c r="J163" s="224"/>
      <c r="K163" s="224"/>
      <c r="L163" s="228"/>
      <c r="M163" s="229"/>
      <c r="N163" s="230"/>
      <c r="O163" s="230"/>
      <c r="P163" s="230"/>
      <c r="Q163" s="230"/>
      <c r="R163" s="230"/>
      <c r="S163" s="230"/>
      <c r="T163" s="231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32" t="s">
        <v>129</v>
      </c>
      <c r="AU163" s="232" t="s">
        <v>82</v>
      </c>
      <c r="AV163" s="13" t="s">
        <v>80</v>
      </c>
      <c r="AW163" s="13" t="s">
        <v>33</v>
      </c>
      <c r="AX163" s="13" t="s">
        <v>72</v>
      </c>
      <c r="AY163" s="232" t="s">
        <v>114</v>
      </c>
    </row>
    <row r="164" s="13" customFormat="1">
      <c r="A164" s="13"/>
      <c r="B164" s="223"/>
      <c r="C164" s="224"/>
      <c r="D164" s="218" t="s">
        <v>129</v>
      </c>
      <c r="E164" s="225" t="s">
        <v>19</v>
      </c>
      <c r="F164" s="226" t="s">
        <v>229</v>
      </c>
      <c r="G164" s="224"/>
      <c r="H164" s="225" t="s">
        <v>19</v>
      </c>
      <c r="I164" s="227"/>
      <c r="J164" s="224"/>
      <c r="K164" s="224"/>
      <c r="L164" s="228"/>
      <c r="M164" s="229"/>
      <c r="N164" s="230"/>
      <c r="O164" s="230"/>
      <c r="P164" s="230"/>
      <c r="Q164" s="230"/>
      <c r="R164" s="230"/>
      <c r="S164" s="230"/>
      <c r="T164" s="231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32" t="s">
        <v>129</v>
      </c>
      <c r="AU164" s="232" t="s">
        <v>82</v>
      </c>
      <c r="AV164" s="13" t="s">
        <v>80</v>
      </c>
      <c r="AW164" s="13" t="s">
        <v>33</v>
      </c>
      <c r="AX164" s="13" t="s">
        <v>72</v>
      </c>
      <c r="AY164" s="232" t="s">
        <v>114</v>
      </c>
    </row>
    <row r="165" s="13" customFormat="1">
      <c r="A165" s="13"/>
      <c r="B165" s="223"/>
      <c r="C165" s="224"/>
      <c r="D165" s="218" t="s">
        <v>129</v>
      </c>
      <c r="E165" s="225" t="s">
        <v>19</v>
      </c>
      <c r="F165" s="226" t="s">
        <v>230</v>
      </c>
      <c r="G165" s="224"/>
      <c r="H165" s="225" t="s">
        <v>19</v>
      </c>
      <c r="I165" s="227"/>
      <c r="J165" s="224"/>
      <c r="K165" s="224"/>
      <c r="L165" s="228"/>
      <c r="M165" s="229"/>
      <c r="N165" s="230"/>
      <c r="O165" s="230"/>
      <c r="P165" s="230"/>
      <c r="Q165" s="230"/>
      <c r="R165" s="230"/>
      <c r="S165" s="230"/>
      <c r="T165" s="231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32" t="s">
        <v>129</v>
      </c>
      <c r="AU165" s="232" t="s">
        <v>82</v>
      </c>
      <c r="AV165" s="13" t="s">
        <v>80</v>
      </c>
      <c r="AW165" s="13" t="s">
        <v>33</v>
      </c>
      <c r="AX165" s="13" t="s">
        <v>72</v>
      </c>
      <c r="AY165" s="232" t="s">
        <v>114</v>
      </c>
    </row>
    <row r="166" s="14" customFormat="1">
      <c r="A166" s="14"/>
      <c r="B166" s="233"/>
      <c r="C166" s="234"/>
      <c r="D166" s="218" t="s">
        <v>129</v>
      </c>
      <c r="E166" s="235" t="s">
        <v>19</v>
      </c>
      <c r="F166" s="236" t="s">
        <v>231</v>
      </c>
      <c r="G166" s="234"/>
      <c r="H166" s="237">
        <v>57</v>
      </c>
      <c r="I166" s="238"/>
      <c r="J166" s="234"/>
      <c r="K166" s="234"/>
      <c r="L166" s="239"/>
      <c r="M166" s="240"/>
      <c r="N166" s="241"/>
      <c r="O166" s="241"/>
      <c r="P166" s="241"/>
      <c r="Q166" s="241"/>
      <c r="R166" s="241"/>
      <c r="S166" s="241"/>
      <c r="T166" s="242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43" t="s">
        <v>129</v>
      </c>
      <c r="AU166" s="243" t="s">
        <v>82</v>
      </c>
      <c r="AV166" s="14" t="s">
        <v>82</v>
      </c>
      <c r="AW166" s="14" t="s">
        <v>33</v>
      </c>
      <c r="AX166" s="14" t="s">
        <v>72</v>
      </c>
      <c r="AY166" s="243" t="s">
        <v>114</v>
      </c>
    </row>
    <row r="167" s="13" customFormat="1">
      <c r="A167" s="13"/>
      <c r="B167" s="223"/>
      <c r="C167" s="224"/>
      <c r="D167" s="218" t="s">
        <v>129</v>
      </c>
      <c r="E167" s="225" t="s">
        <v>19</v>
      </c>
      <c r="F167" s="226" t="s">
        <v>232</v>
      </c>
      <c r="G167" s="224"/>
      <c r="H167" s="225" t="s">
        <v>19</v>
      </c>
      <c r="I167" s="227"/>
      <c r="J167" s="224"/>
      <c r="K167" s="224"/>
      <c r="L167" s="228"/>
      <c r="M167" s="229"/>
      <c r="N167" s="230"/>
      <c r="O167" s="230"/>
      <c r="P167" s="230"/>
      <c r="Q167" s="230"/>
      <c r="R167" s="230"/>
      <c r="S167" s="230"/>
      <c r="T167" s="231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32" t="s">
        <v>129</v>
      </c>
      <c r="AU167" s="232" t="s">
        <v>82</v>
      </c>
      <c r="AV167" s="13" t="s">
        <v>80</v>
      </c>
      <c r="AW167" s="13" t="s">
        <v>33</v>
      </c>
      <c r="AX167" s="13" t="s">
        <v>72</v>
      </c>
      <c r="AY167" s="232" t="s">
        <v>114</v>
      </c>
    </row>
    <row r="168" s="14" customFormat="1">
      <c r="A168" s="14"/>
      <c r="B168" s="233"/>
      <c r="C168" s="234"/>
      <c r="D168" s="218" t="s">
        <v>129</v>
      </c>
      <c r="E168" s="235" t="s">
        <v>19</v>
      </c>
      <c r="F168" s="236" t="s">
        <v>233</v>
      </c>
      <c r="G168" s="234"/>
      <c r="H168" s="237">
        <v>0.20000000000000001</v>
      </c>
      <c r="I168" s="238"/>
      <c r="J168" s="234"/>
      <c r="K168" s="234"/>
      <c r="L168" s="239"/>
      <c r="M168" s="240"/>
      <c r="N168" s="241"/>
      <c r="O168" s="241"/>
      <c r="P168" s="241"/>
      <c r="Q168" s="241"/>
      <c r="R168" s="241"/>
      <c r="S168" s="241"/>
      <c r="T168" s="242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43" t="s">
        <v>129</v>
      </c>
      <c r="AU168" s="243" t="s">
        <v>82</v>
      </c>
      <c r="AV168" s="14" t="s">
        <v>82</v>
      </c>
      <c r="AW168" s="14" t="s">
        <v>33</v>
      </c>
      <c r="AX168" s="14" t="s">
        <v>72</v>
      </c>
      <c r="AY168" s="243" t="s">
        <v>114</v>
      </c>
    </row>
    <row r="169" s="13" customFormat="1">
      <c r="A169" s="13"/>
      <c r="B169" s="223"/>
      <c r="C169" s="224"/>
      <c r="D169" s="218" t="s">
        <v>129</v>
      </c>
      <c r="E169" s="225" t="s">
        <v>19</v>
      </c>
      <c r="F169" s="226" t="s">
        <v>234</v>
      </c>
      <c r="G169" s="224"/>
      <c r="H169" s="225" t="s">
        <v>19</v>
      </c>
      <c r="I169" s="227"/>
      <c r="J169" s="224"/>
      <c r="K169" s="224"/>
      <c r="L169" s="228"/>
      <c r="M169" s="229"/>
      <c r="N169" s="230"/>
      <c r="O169" s="230"/>
      <c r="P169" s="230"/>
      <c r="Q169" s="230"/>
      <c r="R169" s="230"/>
      <c r="S169" s="230"/>
      <c r="T169" s="231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32" t="s">
        <v>129</v>
      </c>
      <c r="AU169" s="232" t="s">
        <v>82</v>
      </c>
      <c r="AV169" s="13" t="s">
        <v>80</v>
      </c>
      <c r="AW169" s="13" t="s">
        <v>33</v>
      </c>
      <c r="AX169" s="13" t="s">
        <v>72</v>
      </c>
      <c r="AY169" s="232" t="s">
        <v>114</v>
      </c>
    </row>
    <row r="170" s="14" customFormat="1">
      <c r="A170" s="14"/>
      <c r="B170" s="233"/>
      <c r="C170" s="234"/>
      <c r="D170" s="218" t="s">
        <v>129</v>
      </c>
      <c r="E170" s="235" t="s">
        <v>19</v>
      </c>
      <c r="F170" s="236" t="s">
        <v>235</v>
      </c>
      <c r="G170" s="234"/>
      <c r="H170" s="237">
        <v>10.800000000000001</v>
      </c>
      <c r="I170" s="238"/>
      <c r="J170" s="234"/>
      <c r="K170" s="234"/>
      <c r="L170" s="239"/>
      <c r="M170" s="240"/>
      <c r="N170" s="241"/>
      <c r="O170" s="241"/>
      <c r="P170" s="241"/>
      <c r="Q170" s="241"/>
      <c r="R170" s="241"/>
      <c r="S170" s="241"/>
      <c r="T170" s="242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43" t="s">
        <v>129</v>
      </c>
      <c r="AU170" s="243" t="s">
        <v>82</v>
      </c>
      <c r="AV170" s="14" t="s">
        <v>82</v>
      </c>
      <c r="AW170" s="14" t="s">
        <v>33</v>
      </c>
      <c r="AX170" s="14" t="s">
        <v>72</v>
      </c>
      <c r="AY170" s="243" t="s">
        <v>114</v>
      </c>
    </row>
    <row r="171" s="13" customFormat="1">
      <c r="A171" s="13"/>
      <c r="B171" s="223"/>
      <c r="C171" s="224"/>
      <c r="D171" s="218" t="s">
        <v>129</v>
      </c>
      <c r="E171" s="225" t="s">
        <v>19</v>
      </c>
      <c r="F171" s="226" t="s">
        <v>236</v>
      </c>
      <c r="G171" s="224"/>
      <c r="H171" s="225" t="s">
        <v>19</v>
      </c>
      <c r="I171" s="227"/>
      <c r="J171" s="224"/>
      <c r="K171" s="224"/>
      <c r="L171" s="228"/>
      <c r="M171" s="229"/>
      <c r="N171" s="230"/>
      <c r="O171" s="230"/>
      <c r="P171" s="230"/>
      <c r="Q171" s="230"/>
      <c r="R171" s="230"/>
      <c r="S171" s="230"/>
      <c r="T171" s="231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32" t="s">
        <v>129</v>
      </c>
      <c r="AU171" s="232" t="s">
        <v>82</v>
      </c>
      <c r="AV171" s="13" t="s">
        <v>80</v>
      </c>
      <c r="AW171" s="13" t="s">
        <v>33</v>
      </c>
      <c r="AX171" s="13" t="s">
        <v>72</v>
      </c>
      <c r="AY171" s="232" t="s">
        <v>114</v>
      </c>
    </row>
    <row r="172" s="14" customFormat="1">
      <c r="A172" s="14"/>
      <c r="B172" s="233"/>
      <c r="C172" s="234"/>
      <c r="D172" s="218" t="s">
        <v>129</v>
      </c>
      <c r="E172" s="235" t="s">
        <v>19</v>
      </c>
      <c r="F172" s="236" t="s">
        <v>237</v>
      </c>
      <c r="G172" s="234"/>
      <c r="H172" s="237">
        <v>20.699999999999999</v>
      </c>
      <c r="I172" s="238"/>
      <c r="J172" s="234"/>
      <c r="K172" s="234"/>
      <c r="L172" s="239"/>
      <c r="M172" s="240"/>
      <c r="N172" s="241"/>
      <c r="O172" s="241"/>
      <c r="P172" s="241"/>
      <c r="Q172" s="241"/>
      <c r="R172" s="241"/>
      <c r="S172" s="241"/>
      <c r="T172" s="242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43" t="s">
        <v>129</v>
      </c>
      <c r="AU172" s="243" t="s">
        <v>82</v>
      </c>
      <c r="AV172" s="14" t="s">
        <v>82</v>
      </c>
      <c r="AW172" s="14" t="s">
        <v>33</v>
      </c>
      <c r="AX172" s="14" t="s">
        <v>72</v>
      </c>
      <c r="AY172" s="243" t="s">
        <v>114</v>
      </c>
    </row>
    <row r="173" s="15" customFormat="1">
      <c r="A173" s="15"/>
      <c r="B173" s="244"/>
      <c r="C173" s="245"/>
      <c r="D173" s="218" t="s">
        <v>129</v>
      </c>
      <c r="E173" s="246" t="s">
        <v>19</v>
      </c>
      <c r="F173" s="247" t="s">
        <v>131</v>
      </c>
      <c r="G173" s="245"/>
      <c r="H173" s="248">
        <v>88.700000000000003</v>
      </c>
      <c r="I173" s="249"/>
      <c r="J173" s="245"/>
      <c r="K173" s="245"/>
      <c r="L173" s="250"/>
      <c r="M173" s="251"/>
      <c r="N173" s="252"/>
      <c r="O173" s="252"/>
      <c r="P173" s="252"/>
      <c r="Q173" s="252"/>
      <c r="R173" s="252"/>
      <c r="S173" s="252"/>
      <c r="T173" s="253"/>
      <c r="U173" s="15"/>
      <c r="V173" s="15"/>
      <c r="W173" s="15"/>
      <c r="X173" s="15"/>
      <c r="Y173" s="15"/>
      <c r="Z173" s="15"/>
      <c r="AA173" s="15"/>
      <c r="AB173" s="15"/>
      <c r="AC173" s="15"/>
      <c r="AD173" s="15"/>
      <c r="AE173" s="15"/>
      <c r="AT173" s="254" t="s">
        <v>129</v>
      </c>
      <c r="AU173" s="254" t="s">
        <v>82</v>
      </c>
      <c r="AV173" s="15" t="s">
        <v>132</v>
      </c>
      <c r="AW173" s="15" t="s">
        <v>33</v>
      </c>
      <c r="AX173" s="15" t="s">
        <v>80</v>
      </c>
      <c r="AY173" s="254" t="s">
        <v>114</v>
      </c>
    </row>
    <row r="174" s="2" customFormat="1" ht="14.4" customHeight="1">
      <c r="A174" s="39"/>
      <c r="B174" s="40"/>
      <c r="C174" s="205" t="s">
        <v>238</v>
      </c>
      <c r="D174" s="205" t="s">
        <v>117</v>
      </c>
      <c r="E174" s="206" t="s">
        <v>239</v>
      </c>
      <c r="F174" s="207" t="s">
        <v>240</v>
      </c>
      <c r="G174" s="208" t="s">
        <v>226</v>
      </c>
      <c r="H174" s="209">
        <v>3</v>
      </c>
      <c r="I174" s="210"/>
      <c r="J174" s="211">
        <f>ROUND(I174*H174,2)</f>
        <v>0</v>
      </c>
      <c r="K174" s="207" t="s">
        <v>121</v>
      </c>
      <c r="L174" s="45"/>
      <c r="M174" s="212" t="s">
        <v>19</v>
      </c>
      <c r="N174" s="213" t="s">
        <v>43</v>
      </c>
      <c r="O174" s="85"/>
      <c r="P174" s="214">
        <f>O174*H174</f>
        <v>0</v>
      </c>
      <c r="Q174" s="214">
        <v>0</v>
      </c>
      <c r="R174" s="214">
        <f>Q174*H174</f>
        <v>0</v>
      </c>
      <c r="S174" s="214">
        <v>0</v>
      </c>
      <c r="T174" s="215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16" t="s">
        <v>132</v>
      </c>
      <c r="AT174" s="216" t="s">
        <v>117</v>
      </c>
      <c r="AU174" s="216" t="s">
        <v>82</v>
      </c>
      <c r="AY174" s="18" t="s">
        <v>114</v>
      </c>
      <c r="BE174" s="217">
        <f>IF(N174="základní",J174,0)</f>
        <v>0</v>
      </c>
      <c r="BF174" s="217">
        <f>IF(N174="snížená",J174,0)</f>
        <v>0</v>
      </c>
      <c r="BG174" s="217">
        <f>IF(N174="zákl. přenesená",J174,0)</f>
        <v>0</v>
      </c>
      <c r="BH174" s="217">
        <f>IF(N174="sníž. přenesená",J174,0)</f>
        <v>0</v>
      </c>
      <c r="BI174" s="217">
        <f>IF(N174="nulová",J174,0)</f>
        <v>0</v>
      </c>
      <c r="BJ174" s="18" t="s">
        <v>80</v>
      </c>
      <c r="BK174" s="217">
        <f>ROUND(I174*H174,2)</f>
        <v>0</v>
      </c>
      <c r="BL174" s="18" t="s">
        <v>132</v>
      </c>
      <c r="BM174" s="216" t="s">
        <v>241</v>
      </c>
    </row>
    <row r="175" s="2" customFormat="1">
      <c r="A175" s="39"/>
      <c r="B175" s="40"/>
      <c r="C175" s="41"/>
      <c r="D175" s="218" t="s">
        <v>124</v>
      </c>
      <c r="E175" s="41"/>
      <c r="F175" s="219" t="s">
        <v>242</v>
      </c>
      <c r="G175" s="41"/>
      <c r="H175" s="41"/>
      <c r="I175" s="220"/>
      <c r="J175" s="41"/>
      <c r="K175" s="41"/>
      <c r="L175" s="45"/>
      <c r="M175" s="221"/>
      <c r="N175" s="222"/>
      <c r="O175" s="85"/>
      <c r="P175" s="85"/>
      <c r="Q175" s="85"/>
      <c r="R175" s="85"/>
      <c r="S175" s="85"/>
      <c r="T175" s="86"/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T175" s="18" t="s">
        <v>124</v>
      </c>
      <c r="AU175" s="18" t="s">
        <v>82</v>
      </c>
    </row>
    <row r="176" s="13" customFormat="1">
      <c r="A176" s="13"/>
      <c r="B176" s="223"/>
      <c r="C176" s="224"/>
      <c r="D176" s="218" t="s">
        <v>129</v>
      </c>
      <c r="E176" s="225" t="s">
        <v>19</v>
      </c>
      <c r="F176" s="226" t="s">
        <v>243</v>
      </c>
      <c r="G176" s="224"/>
      <c r="H176" s="225" t="s">
        <v>19</v>
      </c>
      <c r="I176" s="227"/>
      <c r="J176" s="224"/>
      <c r="K176" s="224"/>
      <c r="L176" s="228"/>
      <c r="M176" s="229"/>
      <c r="N176" s="230"/>
      <c r="O176" s="230"/>
      <c r="P176" s="230"/>
      <c r="Q176" s="230"/>
      <c r="R176" s="230"/>
      <c r="S176" s="230"/>
      <c r="T176" s="231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32" t="s">
        <v>129</v>
      </c>
      <c r="AU176" s="232" t="s">
        <v>82</v>
      </c>
      <c r="AV176" s="13" t="s">
        <v>80</v>
      </c>
      <c r="AW176" s="13" t="s">
        <v>33</v>
      </c>
      <c r="AX176" s="13" t="s">
        <v>72</v>
      </c>
      <c r="AY176" s="232" t="s">
        <v>114</v>
      </c>
    </row>
    <row r="177" s="13" customFormat="1">
      <c r="A177" s="13"/>
      <c r="B177" s="223"/>
      <c r="C177" s="224"/>
      <c r="D177" s="218" t="s">
        <v>129</v>
      </c>
      <c r="E177" s="225" t="s">
        <v>19</v>
      </c>
      <c r="F177" s="226" t="s">
        <v>244</v>
      </c>
      <c r="G177" s="224"/>
      <c r="H177" s="225" t="s">
        <v>19</v>
      </c>
      <c r="I177" s="227"/>
      <c r="J177" s="224"/>
      <c r="K177" s="224"/>
      <c r="L177" s="228"/>
      <c r="M177" s="229"/>
      <c r="N177" s="230"/>
      <c r="O177" s="230"/>
      <c r="P177" s="230"/>
      <c r="Q177" s="230"/>
      <c r="R177" s="230"/>
      <c r="S177" s="230"/>
      <c r="T177" s="231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32" t="s">
        <v>129</v>
      </c>
      <c r="AU177" s="232" t="s">
        <v>82</v>
      </c>
      <c r="AV177" s="13" t="s">
        <v>80</v>
      </c>
      <c r="AW177" s="13" t="s">
        <v>33</v>
      </c>
      <c r="AX177" s="13" t="s">
        <v>72</v>
      </c>
      <c r="AY177" s="232" t="s">
        <v>114</v>
      </c>
    </row>
    <row r="178" s="14" customFormat="1">
      <c r="A178" s="14"/>
      <c r="B178" s="233"/>
      <c r="C178" s="234"/>
      <c r="D178" s="218" t="s">
        <v>129</v>
      </c>
      <c r="E178" s="235" t="s">
        <v>19</v>
      </c>
      <c r="F178" s="236" t="s">
        <v>245</v>
      </c>
      <c r="G178" s="234"/>
      <c r="H178" s="237">
        <v>3</v>
      </c>
      <c r="I178" s="238"/>
      <c r="J178" s="234"/>
      <c r="K178" s="234"/>
      <c r="L178" s="239"/>
      <c r="M178" s="240"/>
      <c r="N178" s="241"/>
      <c r="O178" s="241"/>
      <c r="P178" s="241"/>
      <c r="Q178" s="241"/>
      <c r="R178" s="241"/>
      <c r="S178" s="241"/>
      <c r="T178" s="242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43" t="s">
        <v>129</v>
      </c>
      <c r="AU178" s="243" t="s">
        <v>82</v>
      </c>
      <c r="AV178" s="14" t="s">
        <v>82</v>
      </c>
      <c r="AW178" s="14" t="s">
        <v>33</v>
      </c>
      <c r="AX178" s="14" t="s">
        <v>72</v>
      </c>
      <c r="AY178" s="243" t="s">
        <v>114</v>
      </c>
    </row>
    <row r="179" s="15" customFormat="1">
      <c r="A179" s="15"/>
      <c r="B179" s="244"/>
      <c r="C179" s="245"/>
      <c r="D179" s="218" t="s">
        <v>129</v>
      </c>
      <c r="E179" s="246" t="s">
        <v>19</v>
      </c>
      <c r="F179" s="247" t="s">
        <v>131</v>
      </c>
      <c r="G179" s="245"/>
      <c r="H179" s="248">
        <v>3</v>
      </c>
      <c r="I179" s="249"/>
      <c r="J179" s="245"/>
      <c r="K179" s="245"/>
      <c r="L179" s="250"/>
      <c r="M179" s="251"/>
      <c r="N179" s="252"/>
      <c r="O179" s="252"/>
      <c r="P179" s="252"/>
      <c r="Q179" s="252"/>
      <c r="R179" s="252"/>
      <c r="S179" s="252"/>
      <c r="T179" s="253"/>
      <c r="U179" s="15"/>
      <c r="V179" s="15"/>
      <c r="W179" s="15"/>
      <c r="X179" s="15"/>
      <c r="Y179" s="15"/>
      <c r="Z179" s="15"/>
      <c r="AA179" s="15"/>
      <c r="AB179" s="15"/>
      <c r="AC179" s="15"/>
      <c r="AD179" s="15"/>
      <c r="AE179" s="15"/>
      <c r="AT179" s="254" t="s">
        <v>129</v>
      </c>
      <c r="AU179" s="254" t="s">
        <v>82</v>
      </c>
      <c r="AV179" s="15" t="s">
        <v>132</v>
      </c>
      <c r="AW179" s="15" t="s">
        <v>33</v>
      </c>
      <c r="AX179" s="15" t="s">
        <v>80</v>
      </c>
      <c r="AY179" s="254" t="s">
        <v>114</v>
      </c>
    </row>
    <row r="180" s="2" customFormat="1" ht="14.4" customHeight="1">
      <c r="A180" s="39"/>
      <c r="B180" s="40"/>
      <c r="C180" s="205" t="s">
        <v>246</v>
      </c>
      <c r="D180" s="205" t="s">
        <v>117</v>
      </c>
      <c r="E180" s="206" t="s">
        <v>247</v>
      </c>
      <c r="F180" s="207" t="s">
        <v>248</v>
      </c>
      <c r="G180" s="208" t="s">
        <v>226</v>
      </c>
      <c r="H180" s="209">
        <v>7.2000000000000002</v>
      </c>
      <c r="I180" s="210"/>
      <c r="J180" s="211">
        <f>ROUND(I180*H180,2)</f>
        <v>0</v>
      </c>
      <c r="K180" s="207" t="s">
        <v>121</v>
      </c>
      <c r="L180" s="45"/>
      <c r="M180" s="212" t="s">
        <v>19</v>
      </c>
      <c r="N180" s="213" t="s">
        <v>43</v>
      </c>
      <c r="O180" s="85"/>
      <c r="P180" s="214">
        <f>O180*H180</f>
        <v>0</v>
      </c>
      <c r="Q180" s="214">
        <v>0</v>
      </c>
      <c r="R180" s="214">
        <f>Q180*H180</f>
        <v>0</v>
      </c>
      <c r="S180" s="214">
        <v>0</v>
      </c>
      <c r="T180" s="215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16" t="s">
        <v>132</v>
      </c>
      <c r="AT180" s="216" t="s">
        <v>117</v>
      </c>
      <c r="AU180" s="216" t="s">
        <v>82</v>
      </c>
      <c r="AY180" s="18" t="s">
        <v>114</v>
      </c>
      <c r="BE180" s="217">
        <f>IF(N180="základní",J180,0)</f>
        <v>0</v>
      </c>
      <c r="BF180" s="217">
        <f>IF(N180="snížená",J180,0)</f>
        <v>0</v>
      </c>
      <c r="BG180" s="217">
        <f>IF(N180="zákl. přenesená",J180,0)</f>
        <v>0</v>
      </c>
      <c r="BH180" s="217">
        <f>IF(N180="sníž. přenesená",J180,0)</f>
        <v>0</v>
      </c>
      <c r="BI180" s="217">
        <f>IF(N180="nulová",J180,0)</f>
        <v>0</v>
      </c>
      <c r="BJ180" s="18" t="s">
        <v>80</v>
      </c>
      <c r="BK180" s="217">
        <f>ROUND(I180*H180,2)</f>
        <v>0</v>
      </c>
      <c r="BL180" s="18" t="s">
        <v>132</v>
      </c>
      <c r="BM180" s="216" t="s">
        <v>249</v>
      </c>
    </row>
    <row r="181" s="2" customFormat="1">
      <c r="A181" s="39"/>
      <c r="B181" s="40"/>
      <c r="C181" s="41"/>
      <c r="D181" s="218" t="s">
        <v>124</v>
      </c>
      <c r="E181" s="41"/>
      <c r="F181" s="219" t="s">
        <v>250</v>
      </c>
      <c r="G181" s="41"/>
      <c r="H181" s="41"/>
      <c r="I181" s="220"/>
      <c r="J181" s="41"/>
      <c r="K181" s="41"/>
      <c r="L181" s="45"/>
      <c r="M181" s="221"/>
      <c r="N181" s="222"/>
      <c r="O181" s="85"/>
      <c r="P181" s="85"/>
      <c r="Q181" s="85"/>
      <c r="R181" s="85"/>
      <c r="S181" s="85"/>
      <c r="T181" s="86"/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T181" s="18" t="s">
        <v>124</v>
      </c>
      <c r="AU181" s="18" t="s">
        <v>82</v>
      </c>
    </row>
    <row r="182" s="13" customFormat="1">
      <c r="A182" s="13"/>
      <c r="B182" s="223"/>
      <c r="C182" s="224"/>
      <c r="D182" s="218" t="s">
        <v>129</v>
      </c>
      <c r="E182" s="225" t="s">
        <v>19</v>
      </c>
      <c r="F182" s="226" t="s">
        <v>167</v>
      </c>
      <c r="G182" s="224"/>
      <c r="H182" s="225" t="s">
        <v>19</v>
      </c>
      <c r="I182" s="227"/>
      <c r="J182" s="224"/>
      <c r="K182" s="224"/>
      <c r="L182" s="228"/>
      <c r="M182" s="229"/>
      <c r="N182" s="230"/>
      <c r="O182" s="230"/>
      <c r="P182" s="230"/>
      <c r="Q182" s="230"/>
      <c r="R182" s="230"/>
      <c r="S182" s="230"/>
      <c r="T182" s="231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32" t="s">
        <v>129</v>
      </c>
      <c r="AU182" s="232" t="s">
        <v>82</v>
      </c>
      <c r="AV182" s="13" t="s">
        <v>80</v>
      </c>
      <c r="AW182" s="13" t="s">
        <v>33</v>
      </c>
      <c r="AX182" s="13" t="s">
        <v>72</v>
      </c>
      <c r="AY182" s="232" t="s">
        <v>114</v>
      </c>
    </row>
    <row r="183" s="13" customFormat="1">
      <c r="A183" s="13"/>
      <c r="B183" s="223"/>
      <c r="C183" s="224"/>
      <c r="D183" s="218" t="s">
        <v>129</v>
      </c>
      <c r="E183" s="225" t="s">
        <v>19</v>
      </c>
      <c r="F183" s="226" t="s">
        <v>251</v>
      </c>
      <c r="G183" s="224"/>
      <c r="H183" s="225" t="s">
        <v>19</v>
      </c>
      <c r="I183" s="227"/>
      <c r="J183" s="224"/>
      <c r="K183" s="224"/>
      <c r="L183" s="228"/>
      <c r="M183" s="229"/>
      <c r="N183" s="230"/>
      <c r="O183" s="230"/>
      <c r="P183" s="230"/>
      <c r="Q183" s="230"/>
      <c r="R183" s="230"/>
      <c r="S183" s="230"/>
      <c r="T183" s="231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32" t="s">
        <v>129</v>
      </c>
      <c r="AU183" s="232" t="s">
        <v>82</v>
      </c>
      <c r="AV183" s="13" t="s">
        <v>80</v>
      </c>
      <c r="AW183" s="13" t="s">
        <v>33</v>
      </c>
      <c r="AX183" s="13" t="s">
        <v>72</v>
      </c>
      <c r="AY183" s="232" t="s">
        <v>114</v>
      </c>
    </row>
    <row r="184" s="14" customFormat="1">
      <c r="A184" s="14"/>
      <c r="B184" s="233"/>
      <c r="C184" s="234"/>
      <c r="D184" s="218" t="s">
        <v>129</v>
      </c>
      <c r="E184" s="235" t="s">
        <v>19</v>
      </c>
      <c r="F184" s="236" t="s">
        <v>252</v>
      </c>
      <c r="G184" s="234"/>
      <c r="H184" s="237">
        <v>7.2000000000000002</v>
      </c>
      <c r="I184" s="238"/>
      <c r="J184" s="234"/>
      <c r="K184" s="234"/>
      <c r="L184" s="239"/>
      <c r="M184" s="240"/>
      <c r="N184" s="241"/>
      <c r="O184" s="241"/>
      <c r="P184" s="241"/>
      <c r="Q184" s="241"/>
      <c r="R184" s="241"/>
      <c r="S184" s="241"/>
      <c r="T184" s="242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43" t="s">
        <v>129</v>
      </c>
      <c r="AU184" s="243" t="s">
        <v>82</v>
      </c>
      <c r="AV184" s="14" t="s">
        <v>82</v>
      </c>
      <c r="AW184" s="14" t="s">
        <v>33</v>
      </c>
      <c r="AX184" s="14" t="s">
        <v>72</v>
      </c>
      <c r="AY184" s="243" t="s">
        <v>114</v>
      </c>
    </row>
    <row r="185" s="15" customFormat="1">
      <c r="A185" s="15"/>
      <c r="B185" s="244"/>
      <c r="C185" s="245"/>
      <c r="D185" s="218" t="s">
        <v>129</v>
      </c>
      <c r="E185" s="246" t="s">
        <v>19</v>
      </c>
      <c r="F185" s="247" t="s">
        <v>131</v>
      </c>
      <c r="G185" s="245"/>
      <c r="H185" s="248">
        <v>7.2000000000000002</v>
      </c>
      <c r="I185" s="249"/>
      <c r="J185" s="245"/>
      <c r="K185" s="245"/>
      <c r="L185" s="250"/>
      <c r="M185" s="251"/>
      <c r="N185" s="252"/>
      <c r="O185" s="252"/>
      <c r="P185" s="252"/>
      <c r="Q185" s="252"/>
      <c r="R185" s="252"/>
      <c r="S185" s="252"/>
      <c r="T185" s="253"/>
      <c r="U185" s="15"/>
      <c r="V185" s="15"/>
      <c r="W185" s="15"/>
      <c r="X185" s="15"/>
      <c r="Y185" s="15"/>
      <c r="Z185" s="15"/>
      <c r="AA185" s="15"/>
      <c r="AB185" s="15"/>
      <c r="AC185" s="15"/>
      <c r="AD185" s="15"/>
      <c r="AE185" s="15"/>
      <c r="AT185" s="254" t="s">
        <v>129</v>
      </c>
      <c r="AU185" s="254" t="s">
        <v>82</v>
      </c>
      <c r="AV185" s="15" t="s">
        <v>132</v>
      </c>
      <c r="AW185" s="15" t="s">
        <v>33</v>
      </c>
      <c r="AX185" s="15" t="s">
        <v>80</v>
      </c>
      <c r="AY185" s="254" t="s">
        <v>114</v>
      </c>
    </row>
    <row r="186" s="2" customFormat="1" ht="14.4" customHeight="1">
      <c r="A186" s="39"/>
      <c r="B186" s="40"/>
      <c r="C186" s="205" t="s">
        <v>8</v>
      </c>
      <c r="D186" s="205" t="s">
        <v>117</v>
      </c>
      <c r="E186" s="206" t="s">
        <v>253</v>
      </c>
      <c r="F186" s="207" t="s">
        <v>254</v>
      </c>
      <c r="G186" s="208" t="s">
        <v>226</v>
      </c>
      <c r="H186" s="209">
        <v>58.5</v>
      </c>
      <c r="I186" s="210"/>
      <c r="J186" s="211">
        <f>ROUND(I186*H186,2)</f>
        <v>0</v>
      </c>
      <c r="K186" s="207" t="s">
        <v>121</v>
      </c>
      <c r="L186" s="45"/>
      <c r="M186" s="212" t="s">
        <v>19</v>
      </c>
      <c r="N186" s="213" t="s">
        <v>43</v>
      </c>
      <c r="O186" s="85"/>
      <c r="P186" s="214">
        <f>O186*H186</f>
        <v>0</v>
      </c>
      <c r="Q186" s="214">
        <v>0</v>
      </c>
      <c r="R186" s="214">
        <f>Q186*H186</f>
        <v>0</v>
      </c>
      <c r="S186" s="214">
        <v>0</v>
      </c>
      <c r="T186" s="215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16" t="s">
        <v>132</v>
      </c>
      <c r="AT186" s="216" t="s">
        <v>117</v>
      </c>
      <c r="AU186" s="216" t="s">
        <v>82</v>
      </c>
      <c r="AY186" s="18" t="s">
        <v>114</v>
      </c>
      <c r="BE186" s="217">
        <f>IF(N186="základní",J186,0)</f>
        <v>0</v>
      </c>
      <c r="BF186" s="217">
        <f>IF(N186="snížená",J186,0)</f>
        <v>0</v>
      </c>
      <c r="BG186" s="217">
        <f>IF(N186="zákl. přenesená",J186,0)</f>
        <v>0</v>
      </c>
      <c r="BH186" s="217">
        <f>IF(N186="sníž. přenesená",J186,0)</f>
        <v>0</v>
      </c>
      <c r="BI186" s="217">
        <f>IF(N186="nulová",J186,0)</f>
        <v>0</v>
      </c>
      <c r="BJ186" s="18" t="s">
        <v>80</v>
      </c>
      <c r="BK186" s="217">
        <f>ROUND(I186*H186,2)</f>
        <v>0</v>
      </c>
      <c r="BL186" s="18" t="s">
        <v>132</v>
      </c>
      <c r="BM186" s="216" t="s">
        <v>255</v>
      </c>
    </row>
    <row r="187" s="2" customFormat="1">
      <c r="A187" s="39"/>
      <c r="B187" s="40"/>
      <c r="C187" s="41"/>
      <c r="D187" s="218" t="s">
        <v>124</v>
      </c>
      <c r="E187" s="41"/>
      <c r="F187" s="219" t="s">
        <v>256</v>
      </c>
      <c r="G187" s="41"/>
      <c r="H187" s="41"/>
      <c r="I187" s="220"/>
      <c r="J187" s="41"/>
      <c r="K187" s="41"/>
      <c r="L187" s="45"/>
      <c r="M187" s="221"/>
      <c r="N187" s="222"/>
      <c r="O187" s="85"/>
      <c r="P187" s="85"/>
      <c r="Q187" s="85"/>
      <c r="R187" s="85"/>
      <c r="S187" s="85"/>
      <c r="T187" s="86"/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T187" s="18" t="s">
        <v>124</v>
      </c>
      <c r="AU187" s="18" t="s">
        <v>82</v>
      </c>
    </row>
    <row r="188" s="13" customFormat="1">
      <c r="A188" s="13"/>
      <c r="B188" s="223"/>
      <c r="C188" s="224"/>
      <c r="D188" s="218" t="s">
        <v>129</v>
      </c>
      <c r="E188" s="225" t="s">
        <v>19</v>
      </c>
      <c r="F188" s="226" t="s">
        <v>257</v>
      </c>
      <c r="G188" s="224"/>
      <c r="H188" s="225" t="s">
        <v>19</v>
      </c>
      <c r="I188" s="227"/>
      <c r="J188" s="224"/>
      <c r="K188" s="224"/>
      <c r="L188" s="228"/>
      <c r="M188" s="229"/>
      <c r="N188" s="230"/>
      <c r="O188" s="230"/>
      <c r="P188" s="230"/>
      <c r="Q188" s="230"/>
      <c r="R188" s="230"/>
      <c r="S188" s="230"/>
      <c r="T188" s="231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32" t="s">
        <v>129</v>
      </c>
      <c r="AU188" s="232" t="s">
        <v>82</v>
      </c>
      <c r="AV188" s="13" t="s">
        <v>80</v>
      </c>
      <c r="AW188" s="13" t="s">
        <v>33</v>
      </c>
      <c r="AX188" s="13" t="s">
        <v>72</v>
      </c>
      <c r="AY188" s="232" t="s">
        <v>114</v>
      </c>
    </row>
    <row r="189" s="14" customFormat="1">
      <c r="A189" s="14"/>
      <c r="B189" s="233"/>
      <c r="C189" s="234"/>
      <c r="D189" s="218" t="s">
        <v>129</v>
      </c>
      <c r="E189" s="235" t="s">
        <v>19</v>
      </c>
      <c r="F189" s="236" t="s">
        <v>258</v>
      </c>
      <c r="G189" s="234"/>
      <c r="H189" s="237">
        <v>19.5</v>
      </c>
      <c r="I189" s="238"/>
      <c r="J189" s="234"/>
      <c r="K189" s="234"/>
      <c r="L189" s="239"/>
      <c r="M189" s="240"/>
      <c r="N189" s="241"/>
      <c r="O189" s="241"/>
      <c r="P189" s="241"/>
      <c r="Q189" s="241"/>
      <c r="R189" s="241"/>
      <c r="S189" s="241"/>
      <c r="T189" s="242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43" t="s">
        <v>129</v>
      </c>
      <c r="AU189" s="243" t="s">
        <v>82</v>
      </c>
      <c r="AV189" s="14" t="s">
        <v>82</v>
      </c>
      <c r="AW189" s="14" t="s">
        <v>33</v>
      </c>
      <c r="AX189" s="14" t="s">
        <v>72</v>
      </c>
      <c r="AY189" s="243" t="s">
        <v>114</v>
      </c>
    </row>
    <row r="190" s="13" customFormat="1">
      <c r="A190" s="13"/>
      <c r="B190" s="223"/>
      <c r="C190" s="224"/>
      <c r="D190" s="218" t="s">
        <v>129</v>
      </c>
      <c r="E190" s="225" t="s">
        <v>19</v>
      </c>
      <c r="F190" s="226" t="s">
        <v>259</v>
      </c>
      <c r="G190" s="224"/>
      <c r="H190" s="225" t="s">
        <v>19</v>
      </c>
      <c r="I190" s="227"/>
      <c r="J190" s="224"/>
      <c r="K190" s="224"/>
      <c r="L190" s="228"/>
      <c r="M190" s="229"/>
      <c r="N190" s="230"/>
      <c r="O190" s="230"/>
      <c r="P190" s="230"/>
      <c r="Q190" s="230"/>
      <c r="R190" s="230"/>
      <c r="S190" s="230"/>
      <c r="T190" s="231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32" t="s">
        <v>129</v>
      </c>
      <c r="AU190" s="232" t="s">
        <v>82</v>
      </c>
      <c r="AV190" s="13" t="s">
        <v>80</v>
      </c>
      <c r="AW190" s="13" t="s">
        <v>33</v>
      </c>
      <c r="AX190" s="13" t="s">
        <v>72</v>
      </c>
      <c r="AY190" s="232" t="s">
        <v>114</v>
      </c>
    </row>
    <row r="191" s="14" customFormat="1">
      <c r="A191" s="14"/>
      <c r="B191" s="233"/>
      <c r="C191" s="234"/>
      <c r="D191" s="218" t="s">
        <v>129</v>
      </c>
      <c r="E191" s="235" t="s">
        <v>19</v>
      </c>
      <c r="F191" s="236" t="s">
        <v>260</v>
      </c>
      <c r="G191" s="234"/>
      <c r="H191" s="237">
        <v>39</v>
      </c>
      <c r="I191" s="238"/>
      <c r="J191" s="234"/>
      <c r="K191" s="234"/>
      <c r="L191" s="239"/>
      <c r="M191" s="240"/>
      <c r="N191" s="241"/>
      <c r="O191" s="241"/>
      <c r="P191" s="241"/>
      <c r="Q191" s="241"/>
      <c r="R191" s="241"/>
      <c r="S191" s="241"/>
      <c r="T191" s="242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43" t="s">
        <v>129</v>
      </c>
      <c r="AU191" s="243" t="s">
        <v>82</v>
      </c>
      <c r="AV191" s="14" t="s">
        <v>82</v>
      </c>
      <c r="AW191" s="14" t="s">
        <v>33</v>
      </c>
      <c r="AX191" s="14" t="s">
        <v>72</v>
      </c>
      <c r="AY191" s="243" t="s">
        <v>114</v>
      </c>
    </row>
    <row r="192" s="15" customFormat="1">
      <c r="A192" s="15"/>
      <c r="B192" s="244"/>
      <c r="C192" s="245"/>
      <c r="D192" s="218" t="s">
        <v>129</v>
      </c>
      <c r="E192" s="246" t="s">
        <v>19</v>
      </c>
      <c r="F192" s="247" t="s">
        <v>131</v>
      </c>
      <c r="G192" s="245"/>
      <c r="H192" s="248">
        <v>58.5</v>
      </c>
      <c r="I192" s="249"/>
      <c r="J192" s="245"/>
      <c r="K192" s="245"/>
      <c r="L192" s="250"/>
      <c r="M192" s="251"/>
      <c r="N192" s="252"/>
      <c r="O192" s="252"/>
      <c r="P192" s="252"/>
      <c r="Q192" s="252"/>
      <c r="R192" s="252"/>
      <c r="S192" s="252"/>
      <c r="T192" s="253"/>
      <c r="U192" s="15"/>
      <c r="V192" s="15"/>
      <c r="W192" s="15"/>
      <c r="X192" s="15"/>
      <c r="Y192" s="15"/>
      <c r="Z192" s="15"/>
      <c r="AA192" s="15"/>
      <c r="AB192" s="15"/>
      <c r="AC192" s="15"/>
      <c r="AD192" s="15"/>
      <c r="AE192" s="15"/>
      <c r="AT192" s="254" t="s">
        <v>129</v>
      </c>
      <c r="AU192" s="254" t="s">
        <v>82</v>
      </c>
      <c r="AV192" s="15" t="s">
        <v>132</v>
      </c>
      <c r="AW192" s="15" t="s">
        <v>33</v>
      </c>
      <c r="AX192" s="15" t="s">
        <v>80</v>
      </c>
      <c r="AY192" s="254" t="s">
        <v>114</v>
      </c>
    </row>
    <row r="193" s="2" customFormat="1" ht="14.4" customHeight="1">
      <c r="A193" s="39"/>
      <c r="B193" s="40"/>
      <c r="C193" s="205" t="s">
        <v>261</v>
      </c>
      <c r="D193" s="205" t="s">
        <v>117</v>
      </c>
      <c r="E193" s="206" t="s">
        <v>262</v>
      </c>
      <c r="F193" s="207" t="s">
        <v>263</v>
      </c>
      <c r="G193" s="208" t="s">
        <v>226</v>
      </c>
      <c r="H193" s="209">
        <v>75.950000000000003</v>
      </c>
      <c r="I193" s="210"/>
      <c r="J193" s="211">
        <f>ROUND(I193*H193,2)</f>
        <v>0</v>
      </c>
      <c r="K193" s="207" t="s">
        <v>121</v>
      </c>
      <c r="L193" s="45"/>
      <c r="M193" s="212" t="s">
        <v>19</v>
      </c>
      <c r="N193" s="213" t="s">
        <v>43</v>
      </c>
      <c r="O193" s="85"/>
      <c r="P193" s="214">
        <f>O193*H193</f>
        <v>0</v>
      </c>
      <c r="Q193" s="214">
        <v>0</v>
      </c>
      <c r="R193" s="214">
        <f>Q193*H193</f>
        <v>0</v>
      </c>
      <c r="S193" s="214">
        <v>0</v>
      </c>
      <c r="T193" s="215">
        <f>S193*H193</f>
        <v>0</v>
      </c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R193" s="216" t="s">
        <v>132</v>
      </c>
      <c r="AT193" s="216" t="s">
        <v>117</v>
      </c>
      <c r="AU193" s="216" t="s">
        <v>82</v>
      </c>
      <c r="AY193" s="18" t="s">
        <v>114</v>
      </c>
      <c r="BE193" s="217">
        <f>IF(N193="základní",J193,0)</f>
        <v>0</v>
      </c>
      <c r="BF193" s="217">
        <f>IF(N193="snížená",J193,0)</f>
        <v>0</v>
      </c>
      <c r="BG193" s="217">
        <f>IF(N193="zákl. přenesená",J193,0)</f>
        <v>0</v>
      </c>
      <c r="BH193" s="217">
        <f>IF(N193="sníž. přenesená",J193,0)</f>
        <v>0</v>
      </c>
      <c r="BI193" s="217">
        <f>IF(N193="nulová",J193,0)</f>
        <v>0</v>
      </c>
      <c r="BJ193" s="18" t="s">
        <v>80</v>
      </c>
      <c r="BK193" s="217">
        <f>ROUND(I193*H193,2)</f>
        <v>0</v>
      </c>
      <c r="BL193" s="18" t="s">
        <v>132</v>
      </c>
      <c r="BM193" s="216" t="s">
        <v>264</v>
      </c>
    </row>
    <row r="194" s="2" customFormat="1">
      <c r="A194" s="39"/>
      <c r="B194" s="40"/>
      <c r="C194" s="41"/>
      <c r="D194" s="218" t="s">
        <v>124</v>
      </c>
      <c r="E194" s="41"/>
      <c r="F194" s="219" t="s">
        <v>265</v>
      </c>
      <c r="G194" s="41"/>
      <c r="H194" s="41"/>
      <c r="I194" s="220"/>
      <c r="J194" s="41"/>
      <c r="K194" s="41"/>
      <c r="L194" s="45"/>
      <c r="M194" s="221"/>
      <c r="N194" s="222"/>
      <c r="O194" s="85"/>
      <c r="P194" s="85"/>
      <c r="Q194" s="85"/>
      <c r="R194" s="85"/>
      <c r="S194" s="85"/>
      <c r="T194" s="86"/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T194" s="18" t="s">
        <v>124</v>
      </c>
      <c r="AU194" s="18" t="s">
        <v>82</v>
      </c>
    </row>
    <row r="195" s="13" customFormat="1">
      <c r="A195" s="13"/>
      <c r="B195" s="223"/>
      <c r="C195" s="224"/>
      <c r="D195" s="218" t="s">
        <v>129</v>
      </c>
      <c r="E195" s="225" t="s">
        <v>19</v>
      </c>
      <c r="F195" s="226" t="s">
        <v>266</v>
      </c>
      <c r="G195" s="224"/>
      <c r="H195" s="225" t="s">
        <v>19</v>
      </c>
      <c r="I195" s="227"/>
      <c r="J195" s="224"/>
      <c r="K195" s="224"/>
      <c r="L195" s="228"/>
      <c r="M195" s="229"/>
      <c r="N195" s="230"/>
      <c r="O195" s="230"/>
      <c r="P195" s="230"/>
      <c r="Q195" s="230"/>
      <c r="R195" s="230"/>
      <c r="S195" s="230"/>
      <c r="T195" s="231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32" t="s">
        <v>129</v>
      </c>
      <c r="AU195" s="232" t="s">
        <v>82</v>
      </c>
      <c r="AV195" s="13" t="s">
        <v>80</v>
      </c>
      <c r="AW195" s="13" t="s">
        <v>33</v>
      </c>
      <c r="AX195" s="13" t="s">
        <v>72</v>
      </c>
      <c r="AY195" s="232" t="s">
        <v>114</v>
      </c>
    </row>
    <row r="196" s="14" customFormat="1">
      <c r="A196" s="14"/>
      <c r="B196" s="233"/>
      <c r="C196" s="234"/>
      <c r="D196" s="218" t="s">
        <v>129</v>
      </c>
      <c r="E196" s="235" t="s">
        <v>19</v>
      </c>
      <c r="F196" s="236" t="s">
        <v>267</v>
      </c>
      <c r="G196" s="234"/>
      <c r="H196" s="237">
        <v>75.950000000000003</v>
      </c>
      <c r="I196" s="238"/>
      <c r="J196" s="234"/>
      <c r="K196" s="234"/>
      <c r="L196" s="239"/>
      <c r="M196" s="240"/>
      <c r="N196" s="241"/>
      <c r="O196" s="241"/>
      <c r="P196" s="241"/>
      <c r="Q196" s="241"/>
      <c r="R196" s="241"/>
      <c r="S196" s="241"/>
      <c r="T196" s="242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43" t="s">
        <v>129</v>
      </c>
      <c r="AU196" s="243" t="s">
        <v>82</v>
      </c>
      <c r="AV196" s="14" t="s">
        <v>82</v>
      </c>
      <c r="AW196" s="14" t="s">
        <v>33</v>
      </c>
      <c r="AX196" s="14" t="s">
        <v>72</v>
      </c>
      <c r="AY196" s="243" t="s">
        <v>114</v>
      </c>
    </row>
    <row r="197" s="15" customFormat="1">
      <c r="A197" s="15"/>
      <c r="B197" s="244"/>
      <c r="C197" s="245"/>
      <c r="D197" s="218" t="s">
        <v>129</v>
      </c>
      <c r="E197" s="246" t="s">
        <v>19</v>
      </c>
      <c r="F197" s="247" t="s">
        <v>131</v>
      </c>
      <c r="G197" s="245"/>
      <c r="H197" s="248">
        <v>75.950000000000003</v>
      </c>
      <c r="I197" s="249"/>
      <c r="J197" s="245"/>
      <c r="K197" s="245"/>
      <c r="L197" s="250"/>
      <c r="M197" s="251"/>
      <c r="N197" s="252"/>
      <c r="O197" s="252"/>
      <c r="P197" s="252"/>
      <c r="Q197" s="252"/>
      <c r="R197" s="252"/>
      <c r="S197" s="252"/>
      <c r="T197" s="253"/>
      <c r="U197" s="15"/>
      <c r="V197" s="15"/>
      <c r="W197" s="15"/>
      <c r="X197" s="15"/>
      <c r="Y197" s="15"/>
      <c r="Z197" s="15"/>
      <c r="AA197" s="15"/>
      <c r="AB197" s="15"/>
      <c r="AC197" s="15"/>
      <c r="AD197" s="15"/>
      <c r="AE197" s="15"/>
      <c r="AT197" s="254" t="s">
        <v>129</v>
      </c>
      <c r="AU197" s="254" t="s">
        <v>82</v>
      </c>
      <c r="AV197" s="15" t="s">
        <v>132</v>
      </c>
      <c r="AW197" s="15" t="s">
        <v>33</v>
      </c>
      <c r="AX197" s="15" t="s">
        <v>80</v>
      </c>
      <c r="AY197" s="254" t="s">
        <v>114</v>
      </c>
    </row>
    <row r="198" s="2" customFormat="1" ht="24.15" customHeight="1">
      <c r="A198" s="39"/>
      <c r="B198" s="40"/>
      <c r="C198" s="205" t="s">
        <v>268</v>
      </c>
      <c r="D198" s="205" t="s">
        <v>117</v>
      </c>
      <c r="E198" s="206" t="s">
        <v>269</v>
      </c>
      <c r="F198" s="207" t="s">
        <v>270</v>
      </c>
      <c r="G198" s="208" t="s">
        <v>226</v>
      </c>
      <c r="H198" s="209">
        <v>759.5</v>
      </c>
      <c r="I198" s="210"/>
      <c r="J198" s="211">
        <f>ROUND(I198*H198,2)</f>
        <v>0</v>
      </c>
      <c r="K198" s="207" t="s">
        <v>121</v>
      </c>
      <c r="L198" s="45"/>
      <c r="M198" s="212" t="s">
        <v>19</v>
      </c>
      <c r="N198" s="213" t="s">
        <v>43</v>
      </c>
      <c r="O198" s="85"/>
      <c r="P198" s="214">
        <f>O198*H198</f>
        <v>0</v>
      </c>
      <c r="Q198" s="214">
        <v>0</v>
      </c>
      <c r="R198" s="214">
        <f>Q198*H198</f>
        <v>0</v>
      </c>
      <c r="S198" s="214">
        <v>0</v>
      </c>
      <c r="T198" s="215">
        <f>S198*H198</f>
        <v>0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16" t="s">
        <v>132</v>
      </c>
      <c r="AT198" s="216" t="s">
        <v>117</v>
      </c>
      <c r="AU198" s="216" t="s">
        <v>82</v>
      </c>
      <c r="AY198" s="18" t="s">
        <v>114</v>
      </c>
      <c r="BE198" s="217">
        <f>IF(N198="základní",J198,0)</f>
        <v>0</v>
      </c>
      <c r="BF198" s="217">
        <f>IF(N198="snížená",J198,0)</f>
        <v>0</v>
      </c>
      <c r="BG198" s="217">
        <f>IF(N198="zákl. přenesená",J198,0)</f>
        <v>0</v>
      </c>
      <c r="BH198" s="217">
        <f>IF(N198="sníž. přenesená",J198,0)</f>
        <v>0</v>
      </c>
      <c r="BI198" s="217">
        <f>IF(N198="nulová",J198,0)</f>
        <v>0</v>
      </c>
      <c r="BJ198" s="18" t="s">
        <v>80</v>
      </c>
      <c r="BK198" s="217">
        <f>ROUND(I198*H198,2)</f>
        <v>0</v>
      </c>
      <c r="BL198" s="18" t="s">
        <v>132</v>
      </c>
      <c r="BM198" s="216" t="s">
        <v>271</v>
      </c>
    </row>
    <row r="199" s="2" customFormat="1">
      <c r="A199" s="39"/>
      <c r="B199" s="40"/>
      <c r="C199" s="41"/>
      <c r="D199" s="218" t="s">
        <v>124</v>
      </c>
      <c r="E199" s="41"/>
      <c r="F199" s="219" t="s">
        <v>272</v>
      </c>
      <c r="G199" s="41"/>
      <c r="H199" s="41"/>
      <c r="I199" s="220"/>
      <c r="J199" s="41"/>
      <c r="K199" s="41"/>
      <c r="L199" s="45"/>
      <c r="M199" s="221"/>
      <c r="N199" s="222"/>
      <c r="O199" s="85"/>
      <c r="P199" s="85"/>
      <c r="Q199" s="85"/>
      <c r="R199" s="85"/>
      <c r="S199" s="85"/>
      <c r="T199" s="86"/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T199" s="18" t="s">
        <v>124</v>
      </c>
      <c r="AU199" s="18" t="s">
        <v>82</v>
      </c>
    </row>
    <row r="200" s="13" customFormat="1">
      <c r="A200" s="13"/>
      <c r="B200" s="223"/>
      <c r="C200" s="224"/>
      <c r="D200" s="218" t="s">
        <v>129</v>
      </c>
      <c r="E200" s="225" t="s">
        <v>19</v>
      </c>
      <c r="F200" s="226" t="s">
        <v>273</v>
      </c>
      <c r="G200" s="224"/>
      <c r="H200" s="225" t="s">
        <v>19</v>
      </c>
      <c r="I200" s="227"/>
      <c r="J200" s="224"/>
      <c r="K200" s="224"/>
      <c r="L200" s="228"/>
      <c r="M200" s="229"/>
      <c r="N200" s="230"/>
      <c r="O200" s="230"/>
      <c r="P200" s="230"/>
      <c r="Q200" s="230"/>
      <c r="R200" s="230"/>
      <c r="S200" s="230"/>
      <c r="T200" s="231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32" t="s">
        <v>129</v>
      </c>
      <c r="AU200" s="232" t="s">
        <v>82</v>
      </c>
      <c r="AV200" s="13" t="s">
        <v>80</v>
      </c>
      <c r="AW200" s="13" t="s">
        <v>33</v>
      </c>
      <c r="AX200" s="13" t="s">
        <v>72</v>
      </c>
      <c r="AY200" s="232" t="s">
        <v>114</v>
      </c>
    </row>
    <row r="201" s="14" customFormat="1">
      <c r="A201" s="14"/>
      <c r="B201" s="233"/>
      <c r="C201" s="234"/>
      <c r="D201" s="218" t="s">
        <v>129</v>
      </c>
      <c r="E201" s="235" t="s">
        <v>19</v>
      </c>
      <c r="F201" s="236" t="s">
        <v>274</v>
      </c>
      <c r="G201" s="234"/>
      <c r="H201" s="237">
        <v>759.5</v>
      </c>
      <c r="I201" s="238"/>
      <c r="J201" s="234"/>
      <c r="K201" s="234"/>
      <c r="L201" s="239"/>
      <c r="M201" s="240"/>
      <c r="N201" s="241"/>
      <c r="O201" s="241"/>
      <c r="P201" s="241"/>
      <c r="Q201" s="241"/>
      <c r="R201" s="241"/>
      <c r="S201" s="241"/>
      <c r="T201" s="242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43" t="s">
        <v>129</v>
      </c>
      <c r="AU201" s="243" t="s">
        <v>82</v>
      </c>
      <c r="AV201" s="14" t="s">
        <v>82</v>
      </c>
      <c r="AW201" s="14" t="s">
        <v>33</v>
      </c>
      <c r="AX201" s="14" t="s">
        <v>72</v>
      </c>
      <c r="AY201" s="243" t="s">
        <v>114</v>
      </c>
    </row>
    <row r="202" s="15" customFormat="1">
      <c r="A202" s="15"/>
      <c r="B202" s="244"/>
      <c r="C202" s="245"/>
      <c r="D202" s="218" t="s">
        <v>129</v>
      </c>
      <c r="E202" s="246" t="s">
        <v>19</v>
      </c>
      <c r="F202" s="247" t="s">
        <v>131</v>
      </c>
      <c r="G202" s="245"/>
      <c r="H202" s="248">
        <v>759.5</v>
      </c>
      <c r="I202" s="249"/>
      <c r="J202" s="245"/>
      <c r="K202" s="245"/>
      <c r="L202" s="250"/>
      <c r="M202" s="251"/>
      <c r="N202" s="252"/>
      <c r="O202" s="252"/>
      <c r="P202" s="252"/>
      <c r="Q202" s="252"/>
      <c r="R202" s="252"/>
      <c r="S202" s="252"/>
      <c r="T202" s="253"/>
      <c r="U202" s="15"/>
      <c r="V202" s="15"/>
      <c r="W202" s="15"/>
      <c r="X202" s="15"/>
      <c r="Y202" s="15"/>
      <c r="Z202" s="15"/>
      <c r="AA202" s="15"/>
      <c r="AB202" s="15"/>
      <c r="AC202" s="15"/>
      <c r="AD202" s="15"/>
      <c r="AE202" s="15"/>
      <c r="AT202" s="254" t="s">
        <v>129</v>
      </c>
      <c r="AU202" s="254" t="s">
        <v>82</v>
      </c>
      <c r="AV202" s="15" t="s">
        <v>132</v>
      </c>
      <c r="AW202" s="15" t="s">
        <v>33</v>
      </c>
      <c r="AX202" s="15" t="s">
        <v>80</v>
      </c>
      <c r="AY202" s="254" t="s">
        <v>114</v>
      </c>
    </row>
    <row r="203" s="2" customFormat="1" ht="14.4" customHeight="1">
      <c r="A203" s="39"/>
      <c r="B203" s="40"/>
      <c r="C203" s="205" t="s">
        <v>275</v>
      </c>
      <c r="D203" s="205" t="s">
        <v>117</v>
      </c>
      <c r="E203" s="206" t="s">
        <v>276</v>
      </c>
      <c r="F203" s="207" t="s">
        <v>277</v>
      </c>
      <c r="G203" s="208" t="s">
        <v>226</v>
      </c>
      <c r="H203" s="209">
        <v>29.25</v>
      </c>
      <c r="I203" s="210"/>
      <c r="J203" s="211">
        <f>ROUND(I203*H203,2)</f>
        <v>0</v>
      </c>
      <c r="K203" s="207" t="s">
        <v>121</v>
      </c>
      <c r="L203" s="45"/>
      <c r="M203" s="212" t="s">
        <v>19</v>
      </c>
      <c r="N203" s="213" t="s">
        <v>43</v>
      </c>
      <c r="O203" s="85"/>
      <c r="P203" s="214">
        <f>O203*H203</f>
        <v>0</v>
      </c>
      <c r="Q203" s="214">
        <v>0</v>
      </c>
      <c r="R203" s="214">
        <f>Q203*H203</f>
        <v>0</v>
      </c>
      <c r="S203" s="214">
        <v>0</v>
      </c>
      <c r="T203" s="215">
        <f>S203*H203</f>
        <v>0</v>
      </c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R203" s="216" t="s">
        <v>132</v>
      </c>
      <c r="AT203" s="216" t="s">
        <v>117</v>
      </c>
      <c r="AU203" s="216" t="s">
        <v>82</v>
      </c>
      <c r="AY203" s="18" t="s">
        <v>114</v>
      </c>
      <c r="BE203" s="217">
        <f>IF(N203="základní",J203,0)</f>
        <v>0</v>
      </c>
      <c r="BF203" s="217">
        <f>IF(N203="snížená",J203,0)</f>
        <v>0</v>
      </c>
      <c r="BG203" s="217">
        <f>IF(N203="zákl. přenesená",J203,0)</f>
        <v>0</v>
      </c>
      <c r="BH203" s="217">
        <f>IF(N203="sníž. přenesená",J203,0)</f>
        <v>0</v>
      </c>
      <c r="BI203" s="217">
        <f>IF(N203="nulová",J203,0)</f>
        <v>0</v>
      </c>
      <c r="BJ203" s="18" t="s">
        <v>80</v>
      </c>
      <c r="BK203" s="217">
        <f>ROUND(I203*H203,2)</f>
        <v>0</v>
      </c>
      <c r="BL203" s="18" t="s">
        <v>132</v>
      </c>
      <c r="BM203" s="216" t="s">
        <v>278</v>
      </c>
    </row>
    <row r="204" s="2" customFormat="1">
      <c r="A204" s="39"/>
      <c r="B204" s="40"/>
      <c r="C204" s="41"/>
      <c r="D204" s="218" t="s">
        <v>124</v>
      </c>
      <c r="E204" s="41"/>
      <c r="F204" s="219" t="s">
        <v>279</v>
      </c>
      <c r="G204" s="41"/>
      <c r="H204" s="41"/>
      <c r="I204" s="220"/>
      <c r="J204" s="41"/>
      <c r="K204" s="41"/>
      <c r="L204" s="45"/>
      <c r="M204" s="221"/>
      <c r="N204" s="222"/>
      <c r="O204" s="85"/>
      <c r="P204" s="85"/>
      <c r="Q204" s="85"/>
      <c r="R204" s="85"/>
      <c r="S204" s="85"/>
      <c r="T204" s="86"/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T204" s="18" t="s">
        <v>124</v>
      </c>
      <c r="AU204" s="18" t="s">
        <v>82</v>
      </c>
    </row>
    <row r="205" s="13" customFormat="1">
      <c r="A205" s="13"/>
      <c r="B205" s="223"/>
      <c r="C205" s="224"/>
      <c r="D205" s="218" t="s">
        <v>129</v>
      </c>
      <c r="E205" s="225" t="s">
        <v>19</v>
      </c>
      <c r="F205" s="226" t="s">
        <v>280</v>
      </c>
      <c r="G205" s="224"/>
      <c r="H205" s="225" t="s">
        <v>19</v>
      </c>
      <c r="I205" s="227"/>
      <c r="J205" s="224"/>
      <c r="K205" s="224"/>
      <c r="L205" s="228"/>
      <c r="M205" s="229"/>
      <c r="N205" s="230"/>
      <c r="O205" s="230"/>
      <c r="P205" s="230"/>
      <c r="Q205" s="230"/>
      <c r="R205" s="230"/>
      <c r="S205" s="230"/>
      <c r="T205" s="231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32" t="s">
        <v>129</v>
      </c>
      <c r="AU205" s="232" t="s">
        <v>82</v>
      </c>
      <c r="AV205" s="13" t="s">
        <v>80</v>
      </c>
      <c r="AW205" s="13" t="s">
        <v>33</v>
      </c>
      <c r="AX205" s="13" t="s">
        <v>72</v>
      </c>
      <c r="AY205" s="232" t="s">
        <v>114</v>
      </c>
    </row>
    <row r="206" s="14" customFormat="1">
      <c r="A206" s="14"/>
      <c r="B206" s="233"/>
      <c r="C206" s="234"/>
      <c r="D206" s="218" t="s">
        <v>129</v>
      </c>
      <c r="E206" s="235" t="s">
        <v>19</v>
      </c>
      <c r="F206" s="236" t="s">
        <v>281</v>
      </c>
      <c r="G206" s="234"/>
      <c r="H206" s="237">
        <v>9.75</v>
      </c>
      <c r="I206" s="238"/>
      <c r="J206" s="234"/>
      <c r="K206" s="234"/>
      <c r="L206" s="239"/>
      <c r="M206" s="240"/>
      <c r="N206" s="241"/>
      <c r="O206" s="241"/>
      <c r="P206" s="241"/>
      <c r="Q206" s="241"/>
      <c r="R206" s="241"/>
      <c r="S206" s="241"/>
      <c r="T206" s="242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43" t="s">
        <v>129</v>
      </c>
      <c r="AU206" s="243" t="s">
        <v>82</v>
      </c>
      <c r="AV206" s="14" t="s">
        <v>82</v>
      </c>
      <c r="AW206" s="14" t="s">
        <v>33</v>
      </c>
      <c r="AX206" s="14" t="s">
        <v>72</v>
      </c>
      <c r="AY206" s="243" t="s">
        <v>114</v>
      </c>
    </row>
    <row r="207" s="13" customFormat="1">
      <c r="A207" s="13"/>
      <c r="B207" s="223"/>
      <c r="C207" s="224"/>
      <c r="D207" s="218" t="s">
        <v>129</v>
      </c>
      <c r="E207" s="225" t="s">
        <v>19</v>
      </c>
      <c r="F207" s="226" t="s">
        <v>282</v>
      </c>
      <c r="G207" s="224"/>
      <c r="H207" s="225" t="s">
        <v>19</v>
      </c>
      <c r="I207" s="227"/>
      <c r="J207" s="224"/>
      <c r="K207" s="224"/>
      <c r="L207" s="228"/>
      <c r="M207" s="229"/>
      <c r="N207" s="230"/>
      <c r="O207" s="230"/>
      <c r="P207" s="230"/>
      <c r="Q207" s="230"/>
      <c r="R207" s="230"/>
      <c r="S207" s="230"/>
      <c r="T207" s="231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32" t="s">
        <v>129</v>
      </c>
      <c r="AU207" s="232" t="s">
        <v>82</v>
      </c>
      <c r="AV207" s="13" t="s">
        <v>80</v>
      </c>
      <c r="AW207" s="13" t="s">
        <v>33</v>
      </c>
      <c r="AX207" s="13" t="s">
        <v>72</v>
      </c>
      <c r="AY207" s="232" t="s">
        <v>114</v>
      </c>
    </row>
    <row r="208" s="14" customFormat="1">
      <c r="A208" s="14"/>
      <c r="B208" s="233"/>
      <c r="C208" s="234"/>
      <c r="D208" s="218" t="s">
        <v>129</v>
      </c>
      <c r="E208" s="235" t="s">
        <v>19</v>
      </c>
      <c r="F208" s="236" t="s">
        <v>283</v>
      </c>
      <c r="G208" s="234"/>
      <c r="H208" s="237">
        <v>19.5</v>
      </c>
      <c r="I208" s="238"/>
      <c r="J208" s="234"/>
      <c r="K208" s="234"/>
      <c r="L208" s="239"/>
      <c r="M208" s="240"/>
      <c r="N208" s="241"/>
      <c r="O208" s="241"/>
      <c r="P208" s="241"/>
      <c r="Q208" s="241"/>
      <c r="R208" s="241"/>
      <c r="S208" s="241"/>
      <c r="T208" s="242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43" t="s">
        <v>129</v>
      </c>
      <c r="AU208" s="243" t="s">
        <v>82</v>
      </c>
      <c r="AV208" s="14" t="s">
        <v>82</v>
      </c>
      <c r="AW208" s="14" t="s">
        <v>33</v>
      </c>
      <c r="AX208" s="14" t="s">
        <v>72</v>
      </c>
      <c r="AY208" s="243" t="s">
        <v>114</v>
      </c>
    </row>
    <row r="209" s="15" customFormat="1">
      <c r="A209" s="15"/>
      <c r="B209" s="244"/>
      <c r="C209" s="245"/>
      <c r="D209" s="218" t="s">
        <v>129</v>
      </c>
      <c r="E209" s="246" t="s">
        <v>19</v>
      </c>
      <c r="F209" s="247" t="s">
        <v>131</v>
      </c>
      <c r="G209" s="245"/>
      <c r="H209" s="248">
        <v>29.25</v>
      </c>
      <c r="I209" s="249"/>
      <c r="J209" s="245"/>
      <c r="K209" s="245"/>
      <c r="L209" s="250"/>
      <c r="M209" s="251"/>
      <c r="N209" s="252"/>
      <c r="O209" s="252"/>
      <c r="P209" s="252"/>
      <c r="Q209" s="252"/>
      <c r="R209" s="252"/>
      <c r="S209" s="252"/>
      <c r="T209" s="253"/>
      <c r="U209" s="15"/>
      <c r="V209" s="15"/>
      <c r="W209" s="15"/>
      <c r="X209" s="15"/>
      <c r="Y209" s="15"/>
      <c r="Z209" s="15"/>
      <c r="AA209" s="15"/>
      <c r="AB209" s="15"/>
      <c r="AC209" s="15"/>
      <c r="AD209" s="15"/>
      <c r="AE209" s="15"/>
      <c r="AT209" s="254" t="s">
        <v>129</v>
      </c>
      <c r="AU209" s="254" t="s">
        <v>82</v>
      </c>
      <c r="AV209" s="15" t="s">
        <v>132</v>
      </c>
      <c r="AW209" s="15" t="s">
        <v>33</v>
      </c>
      <c r="AX209" s="15" t="s">
        <v>80</v>
      </c>
      <c r="AY209" s="254" t="s">
        <v>114</v>
      </c>
    </row>
    <row r="210" s="2" customFormat="1" ht="14.4" customHeight="1">
      <c r="A210" s="39"/>
      <c r="B210" s="40"/>
      <c r="C210" s="205" t="s">
        <v>284</v>
      </c>
      <c r="D210" s="205" t="s">
        <v>117</v>
      </c>
      <c r="E210" s="206" t="s">
        <v>285</v>
      </c>
      <c r="F210" s="207" t="s">
        <v>286</v>
      </c>
      <c r="G210" s="208" t="s">
        <v>226</v>
      </c>
      <c r="H210" s="209">
        <v>75.950000000000003</v>
      </c>
      <c r="I210" s="210"/>
      <c r="J210" s="211">
        <f>ROUND(I210*H210,2)</f>
        <v>0</v>
      </c>
      <c r="K210" s="207" t="s">
        <v>121</v>
      </c>
      <c r="L210" s="45"/>
      <c r="M210" s="212" t="s">
        <v>19</v>
      </c>
      <c r="N210" s="213" t="s">
        <v>43</v>
      </c>
      <c r="O210" s="85"/>
      <c r="P210" s="214">
        <f>O210*H210</f>
        <v>0</v>
      </c>
      <c r="Q210" s="214">
        <v>0</v>
      </c>
      <c r="R210" s="214">
        <f>Q210*H210</f>
        <v>0</v>
      </c>
      <c r="S210" s="214">
        <v>0</v>
      </c>
      <c r="T210" s="215">
        <f>S210*H210</f>
        <v>0</v>
      </c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R210" s="216" t="s">
        <v>132</v>
      </c>
      <c r="AT210" s="216" t="s">
        <v>117</v>
      </c>
      <c r="AU210" s="216" t="s">
        <v>82</v>
      </c>
      <c r="AY210" s="18" t="s">
        <v>114</v>
      </c>
      <c r="BE210" s="217">
        <f>IF(N210="základní",J210,0)</f>
        <v>0</v>
      </c>
      <c r="BF210" s="217">
        <f>IF(N210="snížená",J210,0)</f>
        <v>0</v>
      </c>
      <c r="BG210" s="217">
        <f>IF(N210="zákl. přenesená",J210,0)</f>
        <v>0</v>
      </c>
      <c r="BH210" s="217">
        <f>IF(N210="sníž. přenesená",J210,0)</f>
        <v>0</v>
      </c>
      <c r="BI210" s="217">
        <f>IF(N210="nulová",J210,0)</f>
        <v>0</v>
      </c>
      <c r="BJ210" s="18" t="s">
        <v>80</v>
      </c>
      <c r="BK210" s="217">
        <f>ROUND(I210*H210,2)</f>
        <v>0</v>
      </c>
      <c r="BL210" s="18" t="s">
        <v>132</v>
      </c>
      <c r="BM210" s="216" t="s">
        <v>287</v>
      </c>
    </row>
    <row r="211" s="2" customFormat="1">
      <c r="A211" s="39"/>
      <c r="B211" s="40"/>
      <c r="C211" s="41"/>
      <c r="D211" s="218" t="s">
        <v>124</v>
      </c>
      <c r="E211" s="41"/>
      <c r="F211" s="219" t="s">
        <v>288</v>
      </c>
      <c r="G211" s="41"/>
      <c r="H211" s="41"/>
      <c r="I211" s="220"/>
      <c r="J211" s="41"/>
      <c r="K211" s="41"/>
      <c r="L211" s="45"/>
      <c r="M211" s="221"/>
      <c r="N211" s="222"/>
      <c r="O211" s="85"/>
      <c r="P211" s="85"/>
      <c r="Q211" s="85"/>
      <c r="R211" s="85"/>
      <c r="S211" s="85"/>
      <c r="T211" s="86"/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T211" s="18" t="s">
        <v>124</v>
      </c>
      <c r="AU211" s="18" t="s">
        <v>82</v>
      </c>
    </row>
    <row r="212" s="14" customFormat="1">
      <c r="A212" s="14"/>
      <c r="B212" s="233"/>
      <c r="C212" s="234"/>
      <c r="D212" s="218" t="s">
        <v>129</v>
      </c>
      <c r="E212" s="235" t="s">
        <v>19</v>
      </c>
      <c r="F212" s="236" t="s">
        <v>289</v>
      </c>
      <c r="G212" s="234"/>
      <c r="H212" s="237">
        <v>75.950000000000003</v>
      </c>
      <c r="I212" s="238"/>
      <c r="J212" s="234"/>
      <c r="K212" s="234"/>
      <c r="L212" s="239"/>
      <c r="M212" s="240"/>
      <c r="N212" s="241"/>
      <c r="O212" s="241"/>
      <c r="P212" s="241"/>
      <c r="Q212" s="241"/>
      <c r="R212" s="241"/>
      <c r="S212" s="241"/>
      <c r="T212" s="242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43" t="s">
        <v>129</v>
      </c>
      <c r="AU212" s="243" t="s">
        <v>82</v>
      </c>
      <c r="AV212" s="14" t="s">
        <v>82</v>
      </c>
      <c r="AW212" s="14" t="s">
        <v>33</v>
      </c>
      <c r="AX212" s="14" t="s">
        <v>72</v>
      </c>
      <c r="AY212" s="243" t="s">
        <v>114</v>
      </c>
    </row>
    <row r="213" s="15" customFormat="1">
      <c r="A213" s="15"/>
      <c r="B213" s="244"/>
      <c r="C213" s="245"/>
      <c r="D213" s="218" t="s">
        <v>129</v>
      </c>
      <c r="E213" s="246" t="s">
        <v>19</v>
      </c>
      <c r="F213" s="247" t="s">
        <v>131</v>
      </c>
      <c r="G213" s="245"/>
      <c r="H213" s="248">
        <v>75.950000000000003</v>
      </c>
      <c r="I213" s="249"/>
      <c r="J213" s="245"/>
      <c r="K213" s="245"/>
      <c r="L213" s="250"/>
      <c r="M213" s="251"/>
      <c r="N213" s="252"/>
      <c r="O213" s="252"/>
      <c r="P213" s="252"/>
      <c r="Q213" s="252"/>
      <c r="R213" s="252"/>
      <c r="S213" s="252"/>
      <c r="T213" s="253"/>
      <c r="U213" s="15"/>
      <c r="V213" s="15"/>
      <c r="W213" s="15"/>
      <c r="X213" s="15"/>
      <c r="Y213" s="15"/>
      <c r="Z213" s="15"/>
      <c r="AA213" s="15"/>
      <c r="AB213" s="15"/>
      <c r="AC213" s="15"/>
      <c r="AD213" s="15"/>
      <c r="AE213" s="15"/>
      <c r="AT213" s="254" t="s">
        <v>129</v>
      </c>
      <c r="AU213" s="254" t="s">
        <v>82</v>
      </c>
      <c r="AV213" s="15" t="s">
        <v>132</v>
      </c>
      <c r="AW213" s="15" t="s">
        <v>33</v>
      </c>
      <c r="AX213" s="15" t="s">
        <v>80</v>
      </c>
      <c r="AY213" s="254" t="s">
        <v>114</v>
      </c>
    </row>
    <row r="214" s="2" customFormat="1" ht="14.4" customHeight="1">
      <c r="A214" s="39"/>
      <c r="B214" s="40"/>
      <c r="C214" s="205" t="s">
        <v>290</v>
      </c>
      <c r="D214" s="205" t="s">
        <v>117</v>
      </c>
      <c r="E214" s="206" t="s">
        <v>291</v>
      </c>
      <c r="F214" s="207" t="s">
        <v>292</v>
      </c>
      <c r="G214" s="208" t="s">
        <v>293</v>
      </c>
      <c r="H214" s="209">
        <v>129.11500000000001</v>
      </c>
      <c r="I214" s="210"/>
      <c r="J214" s="211">
        <f>ROUND(I214*H214,2)</f>
        <v>0</v>
      </c>
      <c r="K214" s="207" t="s">
        <v>121</v>
      </c>
      <c r="L214" s="45"/>
      <c r="M214" s="212" t="s">
        <v>19</v>
      </c>
      <c r="N214" s="213" t="s">
        <v>43</v>
      </c>
      <c r="O214" s="85"/>
      <c r="P214" s="214">
        <f>O214*H214</f>
        <v>0</v>
      </c>
      <c r="Q214" s="214">
        <v>0</v>
      </c>
      <c r="R214" s="214">
        <f>Q214*H214</f>
        <v>0</v>
      </c>
      <c r="S214" s="214">
        <v>0</v>
      </c>
      <c r="T214" s="215">
        <f>S214*H214</f>
        <v>0</v>
      </c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R214" s="216" t="s">
        <v>132</v>
      </c>
      <c r="AT214" s="216" t="s">
        <v>117</v>
      </c>
      <c r="AU214" s="216" t="s">
        <v>82</v>
      </c>
      <c r="AY214" s="18" t="s">
        <v>114</v>
      </c>
      <c r="BE214" s="217">
        <f>IF(N214="základní",J214,0)</f>
        <v>0</v>
      </c>
      <c r="BF214" s="217">
        <f>IF(N214="snížená",J214,0)</f>
        <v>0</v>
      </c>
      <c r="BG214" s="217">
        <f>IF(N214="zákl. přenesená",J214,0)</f>
        <v>0</v>
      </c>
      <c r="BH214" s="217">
        <f>IF(N214="sníž. přenesená",J214,0)</f>
        <v>0</v>
      </c>
      <c r="BI214" s="217">
        <f>IF(N214="nulová",J214,0)</f>
        <v>0</v>
      </c>
      <c r="BJ214" s="18" t="s">
        <v>80</v>
      </c>
      <c r="BK214" s="217">
        <f>ROUND(I214*H214,2)</f>
        <v>0</v>
      </c>
      <c r="BL214" s="18" t="s">
        <v>132</v>
      </c>
      <c r="BM214" s="216" t="s">
        <v>294</v>
      </c>
    </row>
    <row r="215" s="2" customFormat="1">
      <c r="A215" s="39"/>
      <c r="B215" s="40"/>
      <c r="C215" s="41"/>
      <c r="D215" s="218" t="s">
        <v>124</v>
      </c>
      <c r="E215" s="41"/>
      <c r="F215" s="219" t="s">
        <v>295</v>
      </c>
      <c r="G215" s="41"/>
      <c r="H215" s="41"/>
      <c r="I215" s="220"/>
      <c r="J215" s="41"/>
      <c r="K215" s="41"/>
      <c r="L215" s="45"/>
      <c r="M215" s="221"/>
      <c r="N215" s="222"/>
      <c r="O215" s="85"/>
      <c r="P215" s="85"/>
      <c r="Q215" s="85"/>
      <c r="R215" s="85"/>
      <c r="S215" s="85"/>
      <c r="T215" s="86"/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T215" s="18" t="s">
        <v>124</v>
      </c>
      <c r="AU215" s="18" t="s">
        <v>82</v>
      </c>
    </row>
    <row r="216" s="14" customFormat="1">
      <c r="A216" s="14"/>
      <c r="B216" s="233"/>
      <c r="C216" s="234"/>
      <c r="D216" s="218" t="s">
        <v>129</v>
      </c>
      <c r="E216" s="235" t="s">
        <v>19</v>
      </c>
      <c r="F216" s="236" t="s">
        <v>296</v>
      </c>
      <c r="G216" s="234"/>
      <c r="H216" s="237">
        <v>129.11500000000001</v>
      </c>
      <c r="I216" s="238"/>
      <c r="J216" s="234"/>
      <c r="K216" s="234"/>
      <c r="L216" s="239"/>
      <c r="M216" s="240"/>
      <c r="N216" s="241"/>
      <c r="O216" s="241"/>
      <c r="P216" s="241"/>
      <c r="Q216" s="241"/>
      <c r="R216" s="241"/>
      <c r="S216" s="241"/>
      <c r="T216" s="242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43" t="s">
        <v>129</v>
      </c>
      <c r="AU216" s="243" t="s">
        <v>82</v>
      </c>
      <c r="AV216" s="14" t="s">
        <v>82</v>
      </c>
      <c r="AW216" s="14" t="s">
        <v>33</v>
      </c>
      <c r="AX216" s="14" t="s">
        <v>72</v>
      </c>
      <c r="AY216" s="243" t="s">
        <v>114</v>
      </c>
    </row>
    <row r="217" s="15" customFormat="1">
      <c r="A217" s="15"/>
      <c r="B217" s="244"/>
      <c r="C217" s="245"/>
      <c r="D217" s="218" t="s">
        <v>129</v>
      </c>
      <c r="E217" s="246" t="s">
        <v>19</v>
      </c>
      <c r="F217" s="247" t="s">
        <v>131</v>
      </c>
      <c r="G217" s="245"/>
      <c r="H217" s="248">
        <v>129.11500000000001</v>
      </c>
      <c r="I217" s="249"/>
      <c r="J217" s="245"/>
      <c r="K217" s="245"/>
      <c r="L217" s="250"/>
      <c r="M217" s="251"/>
      <c r="N217" s="252"/>
      <c r="O217" s="252"/>
      <c r="P217" s="252"/>
      <c r="Q217" s="252"/>
      <c r="R217" s="252"/>
      <c r="S217" s="252"/>
      <c r="T217" s="253"/>
      <c r="U217" s="15"/>
      <c r="V217" s="15"/>
      <c r="W217" s="15"/>
      <c r="X217" s="15"/>
      <c r="Y217" s="15"/>
      <c r="Z217" s="15"/>
      <c r="AA217" s="15"/>
      <c r="AB217" s="15"/>
      <c r="AC217" s="15"/>
      <c r="AD217" s="15"/>
      <c r="AE217" s="15"/>
      <c r="AT217" s="254" t="s">
        <v>129</v>
      </c>
      <c r="AU217" s="254" t="s">
        <v>82</v>
      </c>
      <c r="AV217" s="15" t="s">
        <v>132</v>
      </c>
      <c r="AW217" s="15" t="s">
        <v>33</v>
      </c>
      <c r="AX217" s="15" t="s">
        <v>80</v>
      </c>
      <c r="AY217" s="254" t="s">
        <v>114</v>
      </c>
    </row>
    <row r="218" s="2" customFormat="1" ht="14.4" customHeight="1">
      <c r="A218" s="39"/>
      <c r="B218" s="40"/>
      <c r="C218" s="205" t="s">
        <v>7</v>
      </c>
      <c r="D218" s="205" t="s">
        <v>117</v>
      </c>
      <c r="E218" s="206" t="s">
        <v>297</v>
      </c>
      <c r="F218" s="207" t="s">
        <v>298</v>
      </c>
      <c r="G218" s="208" t="s">
        <v>226</v>
      </c>
      <c r="H218" s="209">
        <v>26.699999999999999</v>
      </c>
      <c r="I218" s="210"/>
      <c r="J218" s="211">
        <f>ROUND(I218*H218,2)</f>
        <v>0</v>
      </c>
      <c r="K218" s="207" t="s">
        <v>121</v>
      </c>
      <c r="L218" s="45"/>
      <c r="M218" s="212" t="s">
        <v>19</v>
      </c>
      <c r="N218" s="213" t="s">
        <v>43</v>
      </c>
      <c r="O218" s="85"/>
      <c r="P218" s="214">
        <f>O218*H218</f>
        <v>0</v>
      </c>
      <c r="Q218" s="214">
        <v>0</v>
      </c>
      <c r="R218" s="214">
        <f>Q218*H218</f>
        <v>0</v>
      </c>
      <c r="S218" s="214">
        <v>0</v>
      </c>
      <c r="T218" s="215">
        <f>S218*H218</f>
        <v>0</v>
      </c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R218" s="216" t="s">
        <v>132</v>
      </c>
      <c r="AT218" s="216" t="s">
        <v>117</v>
      </c>
      <c r="AU218" s="216" t="s">
        <v>82</v>
      </c>
      <c r="AY218" s="18" t="s">
        <v>114</v>
      </c>
      <c r="BE218" s="217">
        <f>IF(N218="základní",J218,0)</f>
        <v>0</v>
      </c>
      <c r="BF218" s="217">
        <f>IF(N218="snížená",J218,0)</f>
        <v>0</v>
      </c>
      <c r="BG218" s="217">
        <f>IF(N218="zákl. přenesená",J218,0)</f>
        <v>0</v>
      </c>
      <c r="BH218" s="217">
        <f>IF(N218="sníž. přenesená",J218,0)</f>
        <v>0</v>
      </c>
      <c r="BI218" s="217">
        <f>IF(N218="nulová",J218,0)</f>
        <v>0</v>
      </c>
      <c r="BJ218" s="18" t="s">
        <v>80</v>
      </c>
      <c r="BK218" s="217">
        <f>ROUND(I218*H218,2)</f>
        <v>0</v>
      </c>
      <c r="BL218" s="18" t="s">
        <v>132</v>
      </c>
      <c r="BM218" s="216" t="s">
        <v>299</v>
      </c>
    </row>
    <row r="219" s="2" customFormat="1">
      <c r="A219" s="39"/>
      <c r="B219" s="40"/>
      <c r="C219" s="41"/>
      <c r="D219" s="218" t="s">
        <v>124</v>
      </c>
      <c r="E219" s="41"/>
      <c r="F219" s="219" t="s">
        <v>300</v>
      </c>
      <c r="G219" s="41"/>
      <c r="H219" s="41"/>
      <c r="I219" s="220"/>
      <c r="J219" s="41"/>
      <c r="K219" s="41"/>
      <c r="L219" s="45"/>
      <c r="M219" s="221"/>
      <c r="N219" s="222"/>
      <c r="O219" s="85"/>
      <c r="P219" s="85"/>
      <c r="Q219" s="85"/>
      <c r="R219" s="85"/>
      <c r="S219" s="85"/>
      <c r="T219" s="86"/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T219" s="18" t="s">
        <v>124</v>
      </c>
      <c r="AU219" s="18" t="s">
        <v>82</v>
      </c>
    </row>
    <row r="220" s="13" customFormat="1">
      <c r="A220" s="13"/>
      <c r="B220" s="223"/>
      <c r="C220" s="224"/>
      <c r="D220" s="218" t="s">
        <v>129</v>
      </c>
      <c r="E220" s="225" t="s">
        <v>19</v>
      </c>
      <c r="F220" s="226" t="s">
        <v>243</v>
      </c>
      <c r="G220" s="224"/>
      <c r="H220" s="225" t="s">
        <v>19</v>
      </c>
      <c r="I220" s="227"/>
      <c r="J220" s="224"/>
      <c r="K220" s="224"/>
      <c r="L220" s="228"/>
      <c r="M220" s="229"/>
      <c r="N220" s="230"/>
      <c r="O220" s="230"/>
      <c r="P220" s="230"/>
      <c r="Q220" s="230"/>
      <c r="R220" s="230"/>
      <c r="S220" s="230"/>
      <c r="T220" s="231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32" t="s">
        <v>129</v>
      </c>
      <c r="AU220" s="232" t="s">
        <v>82</v>
      </c>
      <c r="AV220" s="13" t="s">
        <v>80</v>
      </c>
      <c r="AW220" s="13" t="s">
        <v>33</v>
      </c>
      <c r="AX220" s="13" t="s">
        <v>72</v>
      </c>
      <c r="AY220" s="232" t="s">
        <v>114</v>
      </c>
    </row>
    <row r="221" s="13" customFormat="1">
      <c r="A221" s="13"/>
      <c r="B221" s="223"/>
      <c r="C221" s="224"/>
      <c r="D221" s="218" t="s">
        <v>129</v>
      </c>
      <c r="E221" s="225" t="s">
        <v>19</v>
      </c>
      <c r="F221" s="226" t="s">
        <v>301</v>
      </c>
      <c r="G221" s="224"/>
      <c r="H221" s="225" t="s">
        <v>19</v>
      </c>
      <c r="I221" s="227"/>
      <c r="J221" s="224"/>
      <c r="K221" s="224"/>
      <c r="L221" s="228"/>
      <c r="M221" s="229"/>
      <c r="N221" s="230"/>
      <c r="O221" s="230"/>
      <c r="P221" s="230"/>
      <c r="Q221" s="230"/>
      <c r="R221" s="230"/>
      <c r="S221" s="230"/>
      <c r="T221" s="231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32" t="s">
        <v>129</v>
      </c>
      <c r="AU221" s="232" t="s">
        <v>82</v>
      </c>
      <c r="AV221" s="13" t="s">
        <v>80</v>
      </c>
      <c r="AW221" s="13" t="s">
        <v>33</v>
      </c>
      <c r="AX221" s="13" t="s">
        <v>72</v>
      </c>
      <c r="AY221" s="232" t="s">
        <v>114</v>
      </c>
    </row>
    <row r="222" s="14" customFormat="1">
      <c r="A222" s="14"/>
      <c r="B222" s="233"/>
      <c r="C222" s="234"/>
      <c r="D222" s="218" t="s">
        <v>129</v>
      </c>
      <c r="E222" s="235" t="s">
        <v>19</v>
      </c>
      <c r="F222" s="236" t="s">
        <v>302</v>
      </c>
      <c r="G222" s="234"/>
      <c r="H222" s="237">
        <v>19.5</v>
      </c>
      <c r="I222" s="238"/>
      <c r="J222" s="234"/>
      <c r="K222" s="234"/>
      <c r="L222" s="239"/>
      <c r="M222" s="240"/>
      <c r="N222" s="241"/>
      <c r="O222" s="241"/>
      <c r="P222" s="241"/>
      <c r="Q222" s="241"/>
      <c r="R222" s="241"/>
      <c r="S222" s="241"/>
      <c r="T222" s="242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43" t="s">
        <v>129</v>
      </c>
      <c r="AU222" s="243" t="s">
        <v>82</v>
      </c>
      <c r="AV222" s="14" t="s">
        <v>82</v>
      </c>
      <c r="AW222" s="14" t="s">
        <v>33</v>
      </c>
      <c r="AX222" s="14" t="s">
        <v>72</v>
      </c>
      <c r="AY222" s="243" t="s">
        <v>114</v>
      </c>
    </row>
    <row r="223" s="13" customFormat="1">
      <c r="A223" s="13"/>
      <c r="B223" s="223"/>
      <c r="C223" s="224"/>
      <c r="D223" s="218" t="s">
        <v>129</v>
      </c>
      <c r="E223" s="225" t="s">
        <v>19</v>
      </c>
      <c r="F223" s="226" t="s">
        <v>303</v>
      </c>
      <c r="G223" s="224"/>
      <c r="H223" s="225" t="s">
        <v>19</v>
      </c>
      <c r="I223" s="227"/>
      <c r="J223" s="224"/>
      <c r="K223" s="224"/>
      <c r="L223" s="228"/>
      <c r="M223" s="229"/>
      <c r="N223" s="230"/>
      <c r="O223" s="230"/>
      <c r="P223" s="230"/>
      <c r="Q223" s="230"/>
      <c r="R223" s="230"/>
      <c r="S223" s="230"/>
      <c r="T223" s="231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32" t="s">
        <v>129</v>
      </c>
      <c r="AU223" s="232" t="s">
        <v>82</v>
      </c>
      <c r="AV223" s="13" t="s">
        <v>80</v>
      </c>
      <c r="AW223" s="13" t="s">
        <v>33</v>
      </c>
      <c r="AX223" s="13" t="s">
        <v>72</v>
      </c>
      <c r="AY223" s="232" t="s">
        <v>114</v>
      </c>
    </row>
    <row r="224" s="14" customFormat="1">
      <c r="A224" s="14"/>
      <c r="B224" s="233"/>
      <c r="C224" s="234"/>
      <c r="D224" s="218" t="s">
        <v>129</v>
      </c>
      <c r="E224" s="235" t="s">
        <v>19</v>
      </c>
      <c r="F224" s="236" t="s">
        <v>304</v>
      </c>
      <c r="G224" s="234"/>
      <c r="H224" s="237">
        <v>7.2000000000000002</v>
      </c>
      <c r="I224" s="238"/>
      <c r="J224" s="234"/>
      <c r="K224" s="234"/>
      <c r="L224" s="239"/>
      <c r="M224" s="240"/>
      <c r="N224" s="241"/>
      <c r="O224" s="241"/>
      <c r="P224" s="241"/>
      <c r="Q224" s="241"/>
      <c r="R224" s="241"/>
      <c r="S224" s="241"/>
      <c r="T224" s="242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43" t="s">
        <v>129</v>
      </c>
      <c r="AU224" s="243" t="s">
        <v>82</v>
      </c>
      <c r="AV224" s="14" t="s">
        <v>82</v>
      </c>
      <c r="AW224" s="14" t="s">
        <v>33</v>
      </c>
      <c r="AX224" s="14" t="s">
        <v>72</v>
      </c>
      <c r="AY224" s="243" t="s">
        <v>114</v>
      </c>
    </row>
    <row r="225" s="15" customFormat="1">
      <c r="A225" s="15"/>
      <c r="B225" s="244"/>
      <c r="C225" s="245"/>
      <c r="D225" s="218" t="s">
        <v>129</v>
      </c>
      <c r="E225" s="246" t="s">
        <v>19</v>
      </c>
      <c r="F225" s="247" t="s">
        <v>131</v>
      </c>
      <c r="G225" s="245"/>
      <c r="H225" s="248">
        <v>26.699999999999999</v>
      </c>
      <c r="I225" s="249"/>
      <c r="J225" s="245"/>
      <c r="K225" s="245"/>
      <c r="L225" s="250"/>
      <c r="M225" s="251"/>
      <c r="N225" s="252"/>
      <c r="O225" s="252"/>
      <c r="P225" s="252"/>
      <c r="Q225" s="252"/>
      <c r="R225" s="252"/>
      <c r="S225" s="252"/>
      <c r="T225" s="253"/>
      <c r="U225" s="15"/>
      <c r="V225" s="15"/>
      <c r="W225" s="15"/>
      <c r="X225" s="15"/>
      <c r="Y225" s="15"/>
      <c r="Z225" s="15"/>
      <c r="AA225" s="15"/>
      <c r="AB225" s="15"/>
      <c r="AC225" s="15"/>
      <c r="AD225" s="15"/>
      <c r="AE225" s="15"/>
      <c r="AT225" s="254" t="s">
        <v>129</v>
      </c>
      <c r="AU225" s="254" t="s">
        <v>82</v>
      </c>
      <c r="AV225" s="15" t="s">
        <v>132</v>
      </c>
      <c r="AW225" s="15" t="s">
        <v>33</v>
      </c>
      <c r="AX225" s="15" t="s">
        <v>80</v>
      </c>
      <c r="AY225" s="254" t="s">
        <v>114</v>
      </c>
    </row>
    <row r="226" s="2" customFormat="1" ht="14.4" customHeight="1">
      <c r="A226" s="39"/>
      <c r="B226" s="40"/>
      <c r="C226" s="205" t="s">
        <v>305</v>
      </c>
      <c r="D226" s="205" t="s">
        <v>117</v>
      </c>
      <c r="E226" s="206" t="s">
        <v>306</v>
      </c>
      <c r="F226" s="207" t="s">
        <v>307</v>
      </c>
      <c r="G226" s="208" t="s">
        <v>164</v>
      </c>
      <c r="H226" s="209">
        <v>65</v>
      </c>
      <c r="I226" s="210"/>
      <c r="J226" s="211">
        <f>ROUND(I226*H226,2)</f>
        <v>0</v>
      </c>
      <c r="K226" s="207" t="s">
        <v>121</v>
      </c>
      <c r="L226" s="45"/>
      <c r="M226" s="212" t="s">
        <v>19</v>
      </c>
      <c r="N226" s="213" t="s">
        <v>43</v>
      </c>
      <c r="O226" s="85"/>
      <c r="P226" s="214">
        <f>O226*H226</f>
        <v>0</v>
      </c>
      <c r="Q226" s="214">
        <v>0</v>
      </c>
      <c r="R226" s="214">
        <f>Q226*H226</f>
        <v>0</v>
      </c>
      <c r="S226" s="214">
        <v>0</v>
      </c>
      <c r="T226" s="215">
        <f>S226*H226</f>
        <v>0</v>
      </c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R226" s="216" t="s">
        <v>132</v>
      </c>
      <c r="AT226" s="216" t="s">
        <v>117</v>
      </c>
      <c r="AU226" s="216" t="s">
        <v>82</v>
      </c>
      <c r="AY226" s="18" t="s">
        <v>114</v>
      </c>
      <c r="BE226" s="217">
        <f>IF(N226="základní",J226,0)</f>
        <v>0</v>
      </c>
      <c r="BF226" s="217">
        <f>IF(N226="snížená",J226,0)</f>
        <v>0</v>
      </c>
      <c r="BG226" s="217">
        <f>IF(N226="zákl. přenesená",J226,0)</f>
        <v>0</v>
      </c>
      <c r="BH226" s="217">
        <f>IF(N226="sníž. přenesená",J226,0)</f>
        <v>0</v>
      </c>
      <c r="BI226" s="217">
        <f>IF(N226="nulová",J226,0)</f>
        <v>0</v>
      </c>
      <c r="BJ226" s="18" t="s">
        <v>80</v>
      </c>
      <c r="BK226" s="217">
        <f>ROUND(I226*H226,2)</f>
        <v>0</v>
      </c>
      <c r="BL226" s="18" t="s">
        <v>132</v>
      </c>
      <c r="BM226" s="216" t="s">
        <v>308</v>
      </c>
    </row>
    <row r="227" s="2" customFormat="1">
      <c r="A227" s="39"/>
      <c r="B227" s="40"/>
      <c r="C227" s="41"/>
      <c r="D227" s="218" t="s">
        <v>124</v>
      </c>
      <c r="E227" s="41"/>
      <c r="F227" s="219" t="s">
        <v>309</v>
      </c>
      <c r="G227" s="41"/>
      <c r="H227" s="41"/>
      <c r="I227" s="220"/>
      <c r="J227" s="41"/>
      <c r="K227" s="41"/>
      <c r="L227" s="45"/>
      <c r="M227" s="221"/>
      <c r="N227" s="222"/>
      <c r="O227" s="85"/>
      <c r="P227" s="85"/>
      <c r="Q227" s="85"/>
      <c r="R227" s="85"/>
      <c r="S227" s="85"/>
      <c r="T227" s="86"/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T227" s="18" t="s">
        <v>124</v>
      </c>
      <c r="AU227" s="18" t="s">
        <v>82</v>
      </c>
    </row>
    <row r="228" s="13" customFormat="1">
      <c r="A228" s="13"/>
      <c r="B228" s="223"/>
      <c r="C228" s="224"/>
      <c r="D228" s="218" t="s">
        <v>129</v>
      </c>
      <c r="E228" s="225" t="s">
        <v>19</v>
      </c>
      <c r="F228" s="226" t="s">
        <v>243</v>
      </c>
      <c r="G228" s="224"/>
      <c r="H228" s="225" t="s">
        <v>19</v>
      </c>
      <c r="I228" s="227"/>
      <c r="J228" s="224"/>
      <c r="K228" s="224"/>
      <c r="L228" s="228"/>
      <c r="M228" s="229"/>
      <c r="N228" s="230"/>
      <c r="O228" s="230"/>
      <c r="P228" s="230"/>
      <c r="Q228" s="230"/>
      <c r="R228" s="230"/>
      <c r="S228" s="230"/>
      <c r="T228" s="231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32" t="s">
        <v>129</v>
      </c>
      <c r="AU228" s="232" t="s">
        <v>82</v>
      </c>
      <c r="AV228" s="13" t="s">
        <v>80</v>
      </c>
      <c r="AW228" s="13" t="s">
        <v>33</v>
      </c>
      <c r="AX228" s="13" t="s">
        <v>72</v>
      </c>
      <c r="AY228" s="232" t="s">
        <v>114</v>
      </c>
    </row>
    <row r="229" s="13" customFormat="1">
      <c r="A229" s="13"/>
      <c r="B229" s="223"/>
      <c r="C229" s="224"/>
      <c r="D229" s="218" t="s">
        <v>129</v>
      </c>
      <c r="E229" s="225" t="s">
        <v>19</v>
      </c>
      <c r="F229" s="226" t="s">
        <v>301</v>
      </c>
      <c r="G229" s="224"/>
      <c r="H229" s="225" t="s">
        <v>19</v>
      </c>
      <c r="I229" s="227"/>
      <c r="J229" s="224"/>
      <c r="K229" s="224"/>
      <c r="L229" s="228"/>
      <c r="M229" s="229"/>
      <c r="N229" s="230"/>
      <c r="O229" s="230"/>
      <c r="P229" s="230"/>
      <c r="Q229" s="230"/>
      <c r="R229" s="230"/>
      <c r="S229" s="230"/>
      <c r="T229" s="231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32" t="s">
        <v>129</v>
      </c>
      <c r="AU229" s="232" t="s">
        <v>82</v>
      </c>
      <c r="AV229" s="13" t="s">
        <v>80</v>
      </c>
      <c r="AW229" s="13" t="s">
        <v>33</v>
      </c>
      <c r="AX229" s="13" t="s">
        <v>72</v>
      </c>
      <c r="AY229" s="232" t="s">
        <v>114</v>
      </c>
    </row>
    <row r="230" s="14" customFormat="1">
      <c r="A230" s="14"/>
      <c r="B230" s="233"/>
      <c r="C230" s="234"/>
      <c r="D230" s="218" t="s">
        <v>129</v>
      </c>
      <c r="E230" s="235" t="s">
        <v>19</v>
      </c>
      <c r="F230" s="236" t="s">
        <v>310</v>
      </c>
      <c r="G230" s="234"/>
      <c r="H230" s="237">
        <v>65</v>
      </c>
      <c r="I230" s="238"/>
      <c r="J230" s="234"/>
      <c r="K230" s="234"/>
      <c r="L230" s="239"/>
      <c r="M230" s="240"/>
      <c r="N230" s="241"/>
      <c r="O230" s="241"/>
      <c r="P230" s="241"/>
      <c r="Q230" s="241"/>
      <c r="R230" s="241"/>
      <c r="S230" s="241"/>
      <c r="T230" s="242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43" t="s">
        <v>129</v>
      </c>
      <c r="AU230" s="243" t="s">
        <v>82</v>
      </c>
      <c r="AV230" s="14" t="s">
        <v>82</v>
      </c>
      <c r="AW230" s="14" t="s">
        <v>33</v>
      </c>
      <c r="AX230" s="14" t="s">
        <v>72</v>
      </c>
      <c r="AY230" s="243" t="s">
        <v>114</v>
      </c>
    </row>
    <row r="231" s="15" customFormat="1">
      <c r="A231" s="15"/>
      <c r="B231" s="244"/>
      <c r="C231" s="245"/>
      <c r="D231" s="218" t="s">
        <v>129</v>
      </c>
      <c r="E231" s="246" t="s">
        <v>19</v>
      </c>
      <c r="F231" s="247" t="s">
        <v>131</v>
      </c>
      <c r="G231" s="245"/>
      <c r="H231" s="248">
        <v>65</v>
      </c>
      <c r="I231" s="249"/>
      <c r="J231" s="245"/>
      <c r="K231" s="245"/>
      <c r="L231" s="250"/>
      <c r="M231" s="251"/>
      <c r="N231" s="252"/>
      <c r="O231" s="252"/>
      <c r="P231" s="252"/>
      <c r="Q231" s="252"/>
      <c r="R231" s="252"/>
      <c r="S231" s="252"/>
      <c r="T231" s="253"/>
      <c r="U231" s="15"/>
      <c r="V231" s="15"/>
      <c r="W231" s="15"/>
      <c r="X231" s="15"/>
      <c r="Y231" s="15"/>
      <c r="Z231" s="15"/>
      <c r="AA231" s="15"/>
      <c r="AB231" s="15"/>
      <c r="AC231" s="15"/>
      <c r="AD231" s="15"/>
      <c r="AE231" s="15"/>
      <c r="AT231" s="254" t="s">
        <v>129</v>
      </c>
      <c r="AU231" s="254" t="s">
        <v>82</v>
      </c>
      <c r="AV231" s="15" t="s">
        <v>132</v>
      </c>
      <c r="AW231" s="15" t="s">
        <v>33</v>
      </c>
      <c r="AX231" s="15" t="s">
        <v>80</v>
      </c>
      <c r="AY231" s="254" t="s">
        <v>114</v>
      </c>
    </row>
    <row r="232" s="2" customFormat="1" ht="14.4" customHeight="1">
      <c r="A232" s="39"/>
      <c r="B232" s="40"/>
      <c r="C232" s="205" t="s">
        <v>311</v>
      </c>
      <c r="D232" s="205" t="s">
        <v>117</v>
      </c>
      <c r="E232" s="206" t="s">
        <v>312</v>
      </c>
      <c r="F232" s="207" t="s">
        <v>313</v>
      </c>
      <c r="G232" s="208" t="s">
        <v>164</v>
      </c>
      <c r="H232" s="209">
        <v>65</v>
      </c>
      <c r="I232" s="210"/>
      <c r="J232" s="211">
        <f>ROUND(I232*H232,2)</f>
        <v>0</v>
      </c>
      <c r="K232" s="207" t="s">
        <v>121</v>
      </c>
      <c r="L232" s="45"/>
      <c r="M232" s="212" t="s">
        <v>19</v>
      </c>
      <c r="N232" s="213" t="s">
        <v>43</v>
      </c>
      <c r="O232" s="85"/>
      <c r="P232" s="214">
        <f>O232*H232</f>
        <v>0</v>
      </c>
      <c r="Q232" s="214">
        <v>0</v>
      </c>
      <c r="R232" s="214">
        <f>Q232*H232</f>
        <v>0</v>
      </c>
      <c r="S232" s="214">
        <v>0</v>
      </c>
      <c r="T232" s="215">
        <f>S232*H232</f>
        <v>0</v>
      </c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R232" s="216" t="s">
        <v>132</v>
      </c>
      <c r="AT232" s="216" t="s">
        <v>117</v>
      </c>
      <c r="AU232" s="216" t="s">
        <v>82</v>
      </c>
      <c r="AY232" s="18" t="s">
        <v>114</v>
      </c>
      <c r="BE232" s="217">
        <f>IF(N232="základní",J232,0)</f>
        <v>0</v>
      </c>
      <c r="BF232" s="217">
        <f>IF(N232="snížená",J232,0)</f>
        <v>0</v>
      </c>
      <c r="BG232" s="217">
        <f>IF(N232="zákl. přenesená",J232,0)</f>
        <v>0</v>
      </c>
      <c r="BH232" s="217">
        <f>IF(N232="sníž. přenesená",J232,0)</f>
        <v>0</v>
      </c>
      <c r="BI232" s="217">
        <f>IF(N232="nulová",J232,0)</f>
        <v>0</v>
      </c>
      <c r="BJ232" s="18" t="s">
        <v>80</v>
      </c>
      <c r="BK232" s="217">
        <f>ROUND(I232*H232,2)</f>
        <v>0</v>
      </c>
      <c r="BL232" s="18" t="s">
        <v>132</v>
      </c>
      <c r="BM232" s="216" t="s">
        <v>314</v>
      </c>
    </row>
    <row r="233" s="2" customFormat="1">
      <c r="A233" s="39"/>
      <c r="B233" s="40"/>
      <c r="C233" s="41"/>
      <c r="D233" s="218" t="s">
        <v>124</v>
      </c>
      <c r="E233" s="41"/>
      <c r="F233" s="219" t="s">
        <v>315</v>
      </c>
      <c r="G233" s="41"/>
      <c r="H233" s="41"/>
      <c r="I233" s="220"/>
      <c r="J233" s="41"/>
      <c r="K233" s="41"/>
      <c r="L233" s="45"/>
      <c r="M233" s="221"/>
      <c r="N233" s="222"/>
      <c r="O233" s="85"/>
      <c r="P233" s="85"/>
      <c r="Q233" s="85"/>
      <c r="R233" s="85"/>
      <c r="S233" s="85"/>
      <c r="T233" s="86"/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T233" s="18" t="s">
        <v>124</v>
      </c>
      <c r="AU233" s="18" t="s">
        <v>82</v>
      </c>
    </row>
    <row r="234" s="13" customFormat="1">
      <c r="A234" s="13"/>
      <c r="B234" s="223"/>
      <c r="C234" s="224"/>
      <c r="D234" s="218" t="s">
        <v>129</v>
      </c>
      <c r="E234" s="225" t="s">
        <v>19</v>
      </c>
      <c r="F234" s="226" t="s">
        <v>243</v>
      </c>
      <c r="G234" s="224"/>
      <c r="H234" s="225" t="s">
        <v>19</v>
      </c>
      <c r="I234" s="227"/>
      <c r="J234" s="224"/>
      <c r="K234" s="224"/>
      <c r="L234" s="228"/>
      <c r="M234" s="229"/>
      <c r="N234" s="230"/>
      <c r="O234" s="230"/>
      <c r="P234" s="230"/>
      <c r="Q234" s="230"/>
      <c r="R234" s="230"/>
      <c r="S234" s="230"/>
      <c r="T234" s="231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32" t="s">
        <v>129</v>
      </c>
      <c r="AU234" s="232" t="s">
        <v>82</v>
      </c>
      <c r="AV234" s="13" t="s">
        <v>80</v>
      </c>
      <c r="AW234" s="13" t="s">
        <v>33</v>
      </c>
      <c r="AX234" s="13" t="s">
        <v>72</v>
      </c>
      <c r="AY234" s="232" t="s">
        <v>114</v>
      </c>
    </row>
    <row r="235" s="13" customFormat="1">
      <c r="A235" s="13"/>
      <c r="B235" s="223"/>
      <c r="C235" s="224"/>
      <c r="D235" s="218" t="s">
        <v>129</v>
      </c>
      <c r="E235" s="225" t="s">
        <v>19</v>
      </c>
      <c r="F235" s="226" t="s">
        <v>301</v>
      </c>
      <c r="G235" s="224"/>
      <c r="H235" s="225" t="s">
        <v>19</v>
      </c>
      <c r="I235" s="227"/>
      <c r="J235" s="224"/>
      <c r="K235" s="224"/>
      <c r="L235" s="228"/>
      <c r="M235" s="229"/>
      <c r="N235" s="230"/>
      <c r="O235" s="230"/>
      <c r="P235" s="230"/>
      <c r="Q235" s="230"/>
      <c r="R235" s="230"/>
      <c r="S235" s="230"/>
      <c r="T235" s="231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32" t="s">
        <v>129</v>
      </c>
      <c r="AU235" s="232" t="s">
        <v>82</v>
      </c>
      <c r="AV235" s="13" t="s">
        <v>80</v>
      </c>
      <c r="AW235" s="13" t="s">
        <v>33</v>
      </c>
      <c r="AX235" s="13" t="s">
        <v>72</v>
      </c>
      <c r="AY235" s="232" t="s">
        <v>114</v>
      </c>
    </row>
    <row r="236" s="14" customFormat="1">
      <c r="A236" s="14"/>
      <c r="B236" s="233"/>
      <c r="C236" s="234"/>
      <c r="D236" s="218" t="s">
        <v>129</v>
      </c>
      <c r="E236" s="235" t="s">
        <v>19</v>
      </c>
      <c r="F236" s="236" t="s">
        <v>310</v>
      </c>
      <c r="G236" s="234"/>
      <c r="H236" s="237">
        <v>65</v>
      </c>
      <c r="I236" s="238"/>
      <c r="J236" s="234"/>
      <c r="K236" s="234"/>
      <c r="L236" s="239"/>
      <c r="M236" s="240"/>
      <c r="N236" s="241"/>
      <c r="O236" s="241"/>
      <c r="P236" s="241"/>
      <c r="Q236" s="241"/>
      <c r="R236" s="241"/>
      <c r="S236" s="241"/>
      <c r="T236" s="242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43" t="s">
        <v>129</v>
      </c>
      <c r="AU236" s="243" t="s">
        <v>82</v>
      </c>
      <c r="AV236" s="14" t="s">
        <v>82</v>
      </c>
      <c r="AW236" s="14" t="s">
        <v>33</v>
      </c>
      <c r="AX236" s="14" t="s">
        <v>72</v>
      </c>
      <c r="AY236" s="243" t="s">
        <v>114</v>
      </c>
    </row>
    <row r="237" s="15" customFormat="1">
      <c r="A237" s="15"/>
      <c r="B237" s="244"/>
      <c r="C237" s="245"/>
      <c r="D237" s="218" t="s">
        <v>129</v>
      </c>
      <c r="E237" s="246" t="s">
        <v>19</v>
      </c>
      <c r="F237" s="247" t="s">
        <v>131</v>
      </c>
      <c r="G237" s="245"/>
      <c r="H237" s="248">
        <v>65</v>
      </c>
      <c r="I237" s="249"/>
      <c r="J237" s="245"/>
      <c r="K237" s="245"/>
      <c r="L237" s="250"/>
      <c r="M237" s="251"/>
      <c r="N237" s="252"/>
      <c r="O237" s="252"/>
      <c r="P237" s="252"/>
      <c r="Q237" s="252"/>
      <c r="R237" s="252"/>
      <c r="S237" s="252"/>
      <c r="T237" s="253"/>
      <c r="U237" s="15"/>
      <c r="V237" s="15"/>
      <c r="W237" s="15"/>
      <c r="X237" s="15"/>
      <c r="Y237" s="15"/>
      <c r="Z237" s="15"/>
      <c r="AA237" s="15"/>
      <c r="AB237" s="15"/>
      <c r="AC237" s="15"/>
      <c r="AD237" s="15"/>
      <c r="AE237" s="15"/>
      <c r="AT237" s="254" t="s">
        <v>129</v>
      </c>
      <c r="AU237" s="254" t="s">
        <v>82</v>
      </c>
      <c r="AV237" s="15" t="s">
        <v>132</v>
      </c>
      <c r="AW237" s="15" t="s">
        <v>33</v>
      </c>
      <c r="AX237" s="15" t="s">
        <v>80</v>
      </c>
      <c r="AY237" s="254" t="s">
        <v>114</v>
      </c>
    </row>
    <row r="238" s="2" customFormat="1" ht="14.4" customHeight="1">
      <c r="A238" s="39"/>
      <c r="B238" s="40"/>
      <c r="C238" s="259" t="s">
        <v>316</v>
      </c>
      <c r="D238" s="259" t="s">
        <v>317</v>
      </c>
      <c r="E238" s="260" t="s">
        <v>318</v>
      </c>
      <c r="F238" s="261" t="s">
        <v>319</v>
      </c>
      <c r="G238" s="262" t="s">
        <v>320</v>
      </c>
      <c r="H238" s="263">
        <v>1.6739999999999999</v>
      </c>
      <c r="I238" s="264"/>
      <c r="J238" s="265">
        <f>ROUND(I238*H238,2)</f>
        <v>0</v>
      </c>
      <c r="K238" s="261" t="s">
        <v>121</v>
      </c>
      <c r="L238" s="266"/>
      <c r="M238" s="267" t="s">
        <v>19</v>
      </c>
      <c r="N238" s="268" t="s">
        <v>43</v>
      </c>
      <c r="O238" s="85"/>
      <c r="P238" s="214">
        <f>O238*H238</f>
        <v>0</v>
      </c>
      <c r="Q238" s="214">
        <v>0.001</v>
      </c>
      <c r="R238" s="214">
        <f>Q238*H238</f>
        <v>0.0016739999999999999</v>
      </c>
      <c r="S238" s="214">
        <v>0</v>
      </c>
      <c r="T238" s="215">
        <f>S238*H238</f>
        <v>0</v>
      </c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R238" s="216" t="s">
        <v>200</v>
      </c>
      <c r="AT238" s="216" t="s">
        <v>317</v>
      </c>
      <c r="AU238" s="216" t="s">
        <v>82</v>
      </c>
      <c r="AY238" s="18" t="s">
        <v>114</v>
      </c>
      <c r="BE238" s="217">
        <f>IF(N238="základní",J238,0)</f>
        <v>0</v>
      </c>
      <c r="BF238" s="217">
        <f>IF(N238="snížená",J238,0)</f>
        <v>0</v>
      </c>
      <c r="BG238" s="217">
        <f>IF(N238="zákl. přenesená",J238,0)</f>
        <v>0</v>
      </c>
      <c r="BH238" s="217">
        <f>IF(N238="sníž. přenesená",J238,0)</f>
        <v>0</v>
      </c>
      <c r="BI238" s="217">
        <f>IF(N238="nulová",J238,0)</f>
        <v>0</v>
      </c>
      <c r="BJ238" s="18" t="s">
        <v>80</v>
      </c>
      <c r="BK238" s="217">
        <f>ROUND(I238*H238,2)</f>
        <v>0</v>
      </c>
      <c r="BL238" s="18" t="s">
        <v>132</v>
      </c>
      <c r="BM238" s="216" t="s">
        <v>321</v>
      </c>
    </row>
    <row r="239" s="2" customFormat="1">
      <c r="A239" s="39"/>
      <c r="B239" s="40"/>
      <c r="C239" s="41"/>
      <c r="D239" s="218" t="s">
        <v>124</v>
      </c>
      <c r="E239" s="41"/>
      <c r="F239" s="219" t="s">
        <v>319</v>
      </c>
      <c r="G239" s="41"/>
      <c r="H239" s="41"/>
      <c r="I239" s="220"/>
      <c r="J239" s="41"/>
      <c r="K239" s="41"/>
      <c r="L239" s="45"/>
      <c r="M239" s="221"/>
      <c r="N239" s="222"/>
      <c r="O239" s="85"/>
      <c r="P239" s="85"/>
      <c r="Q239" s="85"/>
      <c r="R239" s="85"/>
      <c r="S239" s="85"/>
      <c r="T239" s="86"/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T239" s="18" t="s">
        <v>124</v>
      </c>
      <c r="AU239" s="18" t="s">
        <v>82</v>
      </c>
    </row>
    <row r="240" s="14" customFormat="1">
      <c r="A240" s="14"/>
      <c r="B240" s="233"/>
      <c r="C240" s="234"/>
      <c r="D240" s="218" t="s">
        <v>129</v>
      </c>
      <c r="E240" s="235" t="s">
        <v>19</v>
      </c>
      <c r="F240" s="236" t="s">
        <v>322</v>
      </c>
      <c r="G240" s="234"/>
      <c r="H240" s="237">
        <v>1.6739999999999999</v>
      </c>
      <c r="I240" s="238"/>
      <c r="J240" s="234"/>
      <c r="K240" s="234"/>
      <c r="L240" s="239"/>
      <c r="M240" s="240"/>
      <c r="N240" s="241"/>
      <c r="O240" s="241"/>
      <c r="P240" s="241"/>
      <c r="Q240" s="241"/>
      <c r="R240" s="241"/>
      <c r="S240" s="241"/>
      <c r="T240" s="242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43" t="s">
        <v>129</v>
      </c>
      <c r="AU240" s="243" t="s">
        <v>82</v>
      </c>
      <c r="AV240" s="14" t="s">
        <v>82</v>
      </c>
      <c r="AW240" s="14" t="s">
        <v>33</v>
      </c>
      <c r="AX240" s="14" t="s">
        <v>72</v>
      </c>
      <c r="AY240" s="243" t="s">
        <v>114</v>
      </c>
    </row>
    <row r="241" s="15" customFormat="1">
      <c r="A241" s="15"/>
      <c r="B241" s="244"/>
      <c r="C241" s="245"/>
      <c r="D241" s="218" t="s">
        <v>129</v>
      </c>
      <c r="E241" s="246" t="s">
        <v>19</v>
      </c>
      <c r="F241" s="247" t="s">
        <v>131</v>
      </c>
      <c r="G241" s="245"/>
      <c r="H241" s="248">
        <v>1.6739999999999999</v>
      </c>
      <c r="I241" s="249"/>
      <c r="J241" s="245"/>
      <c r="K241" s="245"/>
      <c r="L241" s="250"/>
      <c r="M241" s="251"/>
      <c r="N241" s="252"/>
      <c r="O241" s="252"/>
      <c r="P241" s="252"/>
      <c r="Q241" s="252"/>
      <c r="R241" s="252"/>
      <c r="S241" s="252"/>
      <c r="T241" s="253"/>
      <c r="U241" s="15"/>
      <c r="V241" s="15"/>
      <c r="W241" s="15"/>
      <c r="X241" s="15"/>
      <c r="Y241" s="15"/>
      <c r="Z241" s="15"/>
      <c r="AA241" s="15"/>
      <c r="AB241" s="15"/>
      <c r="AC241" s="15"/>
      <c r="AD241" s="15"/>
      <c r="AE241" s="15"/>
      <c r="AT241" s="254" t="s">
        <v>129</v>
      </c>
      <c r="AU241" s="254" t="s">
        <v>82</v>
      </c>
      <c r="AV241" s="15" t="s">
        <v>132</v>
      </c>
      <c r="AW241" s="15" t="s">
        <v>33</v>
      </c>
      <c r="AX241" s="15" t="s">
        <v>80</v>
      </c>
      <c r="AY241" s="254" t="s">
        <v>114</v>
      </c>
    </row>
    <row r="242" s="2" customFormat="1" ht="14.4" customHeight="1">
      <c r="A242" s="39"/>
      <c r="B242" s="40"/>
      <c r="C242" s="205" t="s">
        <v>323</v>
      </c>
      <c r="D242" s="205" t="s">
        <v>117</v>
      </c>
      <c r="E242" s="206" t="s">
        <v>324</v>
      </c>
      <c r="F242" s="207" t="s">
        <v>325</v>
      </c>
      <c r="G242" s="208" t="s">
        <v>164</v>
      </c>
      <c r="H242" s="209">
        <v>66.5</v>
      </c>
      <c r="I242" s="210"/>
      <c r="J242" s="211">
        <f>ROUND(I242*H242,2)</f>
        <v>0</v>
      </c>
      <c r="K242" s="207" t="s">
        <v>121</v>
      </c>
      <c r="L242" s="45"/>
      <c r="M242" s="212" t="s">
        <v>19</v>
      </c>
      <c r="N242" s="213" t="s">
        <v>43</v>
      </c>
      <c r="O242" s="85"/>
      <c r="P242" s="214">
        <f>O242*H242</f>
        <v>0</v>
      </c>
      <c r="Q242" s="214">
        <v>0</v>
      </c>
      <c r="R242" s="214">
        <f>Q242*H242</f>
        <v>0</v>
      </c>
      <c r="S242" s="214">
        <v>0</v>
      </c>
      <c r="T242" s="215">
        <f>S242*H242</f>
        <v>0</v>
      </c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R242" s="216" t="s">
        <v>132</v>
      </c>
      <c r="AT242" s="216" t="s">
        <v>117</v>
      </c>
      <c r="AU242" s="216" t="s">
        <v>82</v>
      </c>
      <c r="AY242" s="18" t="s">
        <v>114</v>
      </c>
      <c r="BE242" s="217">
        <f>IF(N242="základní",J242,0)</f>
        <v>0</v>
      </c>
      <c r="BF242" s="217">
        <f>IF(N242="snížená",J242,0)</f>
        <v>0</v>
      </c>
      <c r="BG242" s="217">
        <f>IF(N242="zákl. přenesená",J242,0)</f>
        <v>0</v>
      </c>
      <c r="BH242" s="217">
        <f>IF(N242="sníž. přenesená",J242,0)</f>
        <v>0</v>
      </c>
      <c r="BI242" s="217">
        <f>IF(N242="nulová",J242,0)</f>
        <v>0</v>
      </c>
      <c r="BJ242" s="18" t="s">
        <v>80</v>
      </c>
      <c r="BK242" s="217">
        <f>ROUND(I242*H242,2)</f>
        <v>0</v>
      </c>
      <c r="BL242" s="18" t="s">
        <v>132</v>
      </c>
      <c r="BM242" s="216" t="s">
        <v>326</v>
      </c>
    </row>
    <row r="243" s="2" customFormat="1">
      <c r="A243" s="39"/>
      <c r="B243" s="40"/>
      <c r="C243" s="41"/>
      <c r="D243" s="218" t="s">
        <v>124</v>
      </c>
      <c r="E243" s="41"/>
      <c r="F243" s="219" t="s">
        <v>327</v>
      </c>
      <c r="G243" s="41"/>
      <c r="H243" s="41"/>
      <c r="I243" s="220"/>
      <c r="J243" s="41"/>
      <c r="K243" s="41"/>
      <c r="L243" s="45"/>
      <c r="M243" s="221"/>
      <c r="N243" s="222"/>
      <c r="O243" s="85"/>
      <c r="P243" s="85"/>
      <c r="Q243" s="85"/>
      <c r="R243" s="85"/>
      <c r="S243" s="85"/>
      <c r="T243" s="86"/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T243" s="18" t="s">
        <v>124</v>
      </c>
      <c r="AU243" s="18" t="s">
        <v>82</v>
      </c>
    </row>
    <row r="244" s="13" customFormat="1">
      <c r="A244" s="13"/>
      <c r="B244" s="223"/>
      <c r="C244" s="224"/>
      <c r="D244" s="218" t="s">
        <v>129</v>
      </c>
      <c r="E244" s="225" t="s">
        <v>19</v>
      </c>
      <c r="F244" s="226" t="s">
        <v>243</v>
      </c>
      <c r="G244" s="224"/>
      <c r="H244" s="225" t="s">
        <v>19</v>
      </c>
      <c r="I244" s="227"/>
      <c r="J244" s="224"/>
      <c r="K244" s="224"/>
      <c r="L244" s="228"/>
      <c r="M244" s="229"/>
      <c r="N244" s="230"/>
      <c r="O244" s="230"/>
      <c r="P244" s="230"/>
      <c r="Q244" s="230"/>
      <c r="R244" s="230"/>
      <c r="S244" s="230"/>
      <c r="T244" s="231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32" t="s">
        <v>129</v>
      </c>
      <c r="AU244" s="232" t="s">
        <v>82</v>
      </c>
      <c r="AV244" s="13" t="s">
        <v>80</v>
      </c>
      <c r="AW244" s="13" t="s">
        <v>33</v>
      </c>
      <c r="AX244" s="13" t="s">
        <v>72</v>
      </c>
      <c r="AY244" s="232" t="s">
        <v>114</v>
      </c>
    </row>
    <row r="245" s="13" customFormat="1">
      <c r="A245" s="13"/>
      <c r="B245" s="223"/>
      <c r="C245" s="224"/>
      <c r="D245" s="218" t="s">
        <v>129</v>
      </c>
      <c r="E245" s="225" t="s">
        <v>19</v>
      </c>
      <c r="F245" s="226" t="s">
        <v>328</v>
      </c>
      <c r="G245" s="224"/>
      <c r="H245" s="225" t="s">
        <v>19</v>
      </c>
      <c r="I245" s="227"/>
      <c r="J245" s="224"/>
      <c r="K245" s="224"/>
      <c r="L245" s="228"/>
      <c r="M245" s="229"/>
      <c r="N245" s="230"/>
      <c r="O245" s="230"/>
      <c r="P245" s="230"/>
      <c r="Q245" s="230"/>
      <c r="R245" s="230"/>
      <c r="S245" s="230"/>
      <c r="T245" s="231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32" t="s">
        <v>129</v>
      </c>
      <c r="AU245" s="232" t="s">
        <v>82</v>
      </c>
      <c r="AV245" s="13" t="s">
        <v>80</v>
      </c>
      <c r="AW245" s="13" t="s">
        <v>33</v>
      </c>
      <c r="AX245" s="13" t="s">
        <v>72</v>
      </c>
      <c r="AY245" s="232" t="s">
        <v>114</v>
      </c>
    </row>
    <row r="246" s="14" customFormat="1">
      <c r="A246" s="14"/>
      <c r="B246" s="233"/>
      <c r="C246" s="234"/>
      <c r="D246" s="218" t="s">
        <v>129</v>
      </c>
      <c r="E246" s="235" t="s">
        <v>19</v>
      </c>
      <c r="F246" s="236" t="s">
        <v>329</v>
      </c>
      <c r="G246" s="234"/>
      <c r="H246" s="237">
        <v>1.5</v>
      </c>
      <c r="I246" s="238"/>
      <c r="J246" s="234"/>
      <c r="K246" s="234"/>
      <c r="L246" s="239"/>
      <c r="M246" s="240"/>
      <c r="N246" s="241"/>
      <c r="O246" s="241"/>
      <c r="P246" s="241"/>
      <c r="Q246" s="241"/>
      <c r="R246" s="241"/>
      <c r="S246" s="241"/>
      <c r="T246" s="242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43" t="s">
        <v>129</v>
      </c>
      <c r="AU246" s="243" t="s">
        <v>82</v>
      </c>
      <c r="AV246" s="14" t="s">
        <v>82</v>
      </c>
      <c r="AW246" s="14" t="s">
        <v>33</v>
      </c>
      <c r="AX246" s="14" t="s">
        <v>72</v>
      </c>
      <c r="AY246" s="243" t="s">
        <v>114</v>
      </c>
    </row>
    <row r="247" s="13" customFormat="1">
      <c r="A247" s="13"/>
      <c r="B247" s="223"/>
      <c r="C247" s="224"/>
      <c r="D247" s="218" t="s">
        <v>129</v>
      </c>
      <c r="E247" s="225" t="s">
        <v>19</v>
      </c>
      <c r="F247" s="226" t="s">
        <v>301</v>
      </c>
      <c r="G247" s="224"/>
      <c r="H247" s="225" t="s">
        <v>19</v>
      </c>
      <c r="I247" s="227"/>
      <c r="J247" s="224"/>
      <c r="K247" s="224"/>
      <c r="L247" s="228"/>
      <c r="M247" s="229"/>
      <c r="N247" s="230"/>
      <c r="O247" s="230"/>
      <c r="P247" s="230"/>
      <c r="Q247" s="230"/>
      <c r="R247" s="230"/>
      <c r="S247" s="230"/>
      <c r="T247" s="231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32" t="s">
        <v>129</v>
      </c>
      <c r="AU247" s="232" t="s">
        <v>82</v>
      </c>
      <c r="AV247" s="13" t="s">
        <v>80</v>
      </c>
      <c r="AW247" s="13" t="s">
        <v>33</v>
      </c>
      <c r="AX247" s="13" t="s">
        <v>72</v>
      </c>
      <c r="AY247" s="232" t="s">
        <v>114</v>
      </c>
    </row>
    <row r="248" s="14" customFormat="1">
      <c r="A248" s="14"/>
      <c r="B248" s="233"/>
      <c r="C248" s="234"/>
      <c r="D248" s="218" t="s">
        <v>129</v>
      </c>
      <c r="E248" s="235" t="s">
        <v>19</v>
      </c>
      <c r="F248" s="236" t="s">
        <v>310</v>
      </c>
      <c r="G248" s="234"/>
      <c r="H248" s="237">
        <v>65</v>
      </c>
      <c r="I248" s="238"/>
      <c r="J248" s="234"/>
      <c r="K248" s="234"/>
      <c r="L248" s="239"/>
      <c r="M248" s="240"/>
      <c r="N248" s="241"/>
      <c r="O248" s="241"/>
      <c r="P248" s="241"/>
      <c r="Q248" s="241"/>
      <c r="R248" s="241"/>
      <c r="S248" s="241"/>
      <c r="T248" s="242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43" t="s">
        <v>129</v>
      </c>
      <c r="AU248" s="243" t="s">
        <v>82</v>
      </c>
      <c r="AV248" s="14" t="s">
        <v>82</v>
      </c>
      <c r="AW248" s="14" t="s">
        <v>33</v>
      </c>
      <c r="AX248" s="14" t="s">
        <v>72</v>
      </c>
      <c r="AY248" s="243" t="s">
        <v>114</v>
      </c>
    </row>
    <row r="249" s="15" customFormat="1">
      <c r="A249" s="15"/>
      <c r="B249" s="244"/>
      <c r="C249" s="245"/>
      <c r="D249" s="218" t="s">
        <v>129</v>
      </c>
      <c r="E249" s="246" t="s">
        <v>19</v>
      </c>
      <c r="F249" s="247" t="s">
        <v>131</v>
      </c>
      <c r="G249" s="245"/>
      <c r="H249" s="248">
        <v>66.5</v>
      </c>
      <c r="I249" s="249"/>
      <c r="J249" s="245"/>
      <c r="K249" s="245"/>
      <c r="L249" s="250"/>
      <c r="M249" s="251"/>
      <c r="N249" s="252"/>
      <c r="O249" s="252"/>
      <c r="P249" s="252"/>
      <c r="Q249" s="252"/>
      <c r="R249" s="252"/>
      <c r="S249" s="252"/>
      <c r="T249" s="253"/>
      <c r="U249" s="15"/>
      <c r="V249" s="15"/>
      <c r="W249" s="15"/>
      <c r="X249" s="15"/>
      <c r="Y249" s="15"/>
      <c r="Z249" s="15"/>
      <c r="AA249" s="15"/>
      <c r="AB249" s="15"/>
      <c r="AC249" s="15"/>
      <c r="AD249" s="15"/>
      <c r="AE249" s="15"/>
      <c r="AT249" s="254" t="s">
        <v>129</v>
      </c>
      <c r="AU249" s="254" t="s">
        <v>82</v>
      </c>
      <c r="AV249" s="15" t="s">
        <v>132</v>
      </c>
      <c r="AW249" s="15" t="s">
        <v>33</v>
      </c>
      <c r="AX249" s="15" t="s">
        <v>80</v>
      </c>
      <c r="AY249" s="254" t="s">
        <v>114</v>
      </c>
    </row>
    <row r="250" s="2" customFormat="1" ht="14.4" customHeight="1">
      <c r="A250" s="39"/>
      <c r="B250" s="40"/>
      <c r="C250" s="205" t="s">
        <v>330</v>
      </c>
      <c r="D250" s="205" t="s">
        <v>117</v>
      </c>
      <c r="E250" s="206" t="s">
        <v>331</v>
      </c>
      <c r="F250" s="207" t="s">
        <v>332</v>
      </c>
      <c r="G250" s="208" t="s">
        <v>164</v>
      </c>
      <c r="H250" s="209">
        <v>324</v>
      </c>
      <c r="I250" s="210"/>
      <c r="J250" s="211">
        <f>ROUND(I250*H250,2)</f>
        <v>0</v>
      </c>
      <c r="K250" s="207" t="s">
        <v>121</v>
      </c>
      <c r="L250" s="45"/>
      <c r="M250" s="212" t="s">
        <v>19</v>
      </c>
      <c r="N250" s="213" t="s">
        <v>43</v>
      </c>
      <c r="O250" s="85"/>
      <c r="P250" s="214">
        <f>O250*H250</f>
        <v>0</v>
      </c>
      <c r="Q250" s="214">
        <v>0</v>
      </c>
      <c r="R250" s="214">
        <f>Q250*H250</f>
        <v>0</v>
      </c>
      <c r="S250" s="214">
        <v>0</v>
      </c>
      <c r="T250" s="215">
        <f>S250*H250</f>
        <v>0</v>
      </c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R250" s="216" t="s">
        <v>132</v>
      </c>
      <c r="AT250" s="216" t="s">
        <v>117</v>
      </c>
      <c r="AU250" s="216" t="s">
        <v>82</v>
      </c>
      <c r="AY250" s="18" t="s">
        <v>114</v>
      </c>
      <c r="BE250" s="217">
        <f>IF(N250="základní",J250,0)</f>
        <v>0</v>
      </c>
      <c r="BF250" s="217">
        <f>IF(N250="snížená",J250,0)</f>
        <v>0</v>
      </c>
      <c r="BG250" s="217">
        <f>IF(N250="zákl. přenesená",J250,0)</f>
        <v>0</v>
      </c>
      <c r="BH250" s="217">
        <f>IF(N250="sníž. přenesená",J250,0)</f>
        <v>0</v>
      </c>
      <c r="BI250" s="217">
        <f>IF(N250="nulová",J250,0)</f>
        <v>0</v>
      </c>
      <c r="BJ250" s="18" t="s">
        <v>80</v>
      </c>
      <c r="BK250" s="217">
        <f>ROUND(I250*H250,2)</f>
        <v>0</v>
      </c>
      <c r="BL250" s="18" t="s">
        <v>132</v>
      </c>
      <c r="BM250" s="216" t="s">
        <v>333</v>
      </c>
    </row>
    <row r="251" s="2" customFormat="1">
      <c r="A251" s="39"/>
      <c r="B251" s="40"/>
      <c r="C251" s="41"/>
      <c r="D251" s="218" t="s">
        <v>124</v>
      </c>
      <c r="E251" s="41"/>
      <c r="F251" s="219" t="s">
        <v>334</v>
      </c>
      <c r="G251" s="41"/>
      <c r="H251" s="41"/>
      <c r="I251" s="220"/>
      <c r="J251" s="41"/>
      <c r="K251" s="41"/>
      <c r="L251" s="45"/>
      <c r="M251" s="221"/>
      <c r="N251" s="222"/>
      <c r="O251" s="85"/>
      <c r="P251" s="85"/>
      <c r="Q251" s="85"/>
      <c r="R251" s="85"/>
      <c r="S251" s="85"/>
      <c r="T251" s="86"/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T251" s="18" t="s">
        <v>124</v>
      </c>
      <c r="AU251" s="18" t="s">
        <v>82</v>
      </c>
    </row>
    <row r="252" s="13" customFormat="1">
      <c r="A252" s="13"/>
      <c r="B252" s="223"/>
      <c r="C252" s="224"/>
      <c r="D252" s="218" t="s">
        <v>129</v>
      </c>
      <c r="E252" s="225" t="s">
        <v>19</v>
      </c>
      <c r="F252" s="226" t="s">
        <v>243</v>
      </c>
      <c r="G252" s="224"/>
      <c r="H252" s="225" t="s">
        <v>19</v>
      </c>
      <c r="I252" s="227"/>
      <c r="J252" s="224"/>
      <c r="K252" s="224"/>
      <c r="L252" s="228"/>
      <c r="M252" s="229"/>
      <c r="N252" s="230"/>
      <c r="O252" s="230"/>
      <c r="P252" s="230"/>
      <c r="Q252" s="230"/>
      <c r="R252" s="230"/>
      <c r="S252" s="230"/>
      <c r="T252" s="231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32" t="s">
        <v>129</v>
      </c>
      <c r="AU252" s="232" t="s">
        <v>82</v>
      </c>
      <c r="AV252" s="13" t="s">
        <v>80</v>
      </c>
      <c r="AW252" s="13" t="s">
        <v>33</v>
      </c>
      <c r="AX252" s="13" t="s">
        <v>72</v>
      </c>
      <c r="AY252" s="232" t="s">
        <v>114</v>
      </c>
    </row>
    <row r="253" s="13" customFormat="1">
      <c r="A253" s="13"/>
      <c r="B253" s="223"/>
      <c r="C253" s="224"/>
      <c r="D253" s="218" t="s">
        <v>129</v>
      </c>
      <c r="E253" s="225" t="s">
        <v>19</v>
      </c>
      <c r="F253" s="226" t="s">
        <v>335</v>
      </c>
      <c r="G253" s="224"/>
      <c r="H253" s="225" t="s">
        <v>19</v>
      </c>
      <c r="I253" s="227"/>
      <c r="J253" s="224"/>
      <c r="K253" s="224"/>
      <c r="L253" s="228"/>
      <c r="M253" s="229"/>
      <c r="N253" s="230"/>
      <c r="O253" s="230"/>
      <c r="P253" s="230"/>
      <c r="Q253" s="230"/>
      <c r="R253" s="230"/>
      <c r="S253" s="230"/>
      <c r="T253" s="231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32" t="s">
        <v>129</v>
      </c>
      <c r="AU253" s="232" t="s">
        <v>82</v>
      </c>
      <c r="AV253" s="13" t="s">
        <v>80</v>
      </c>
      <c r="AW253" s="13" t="s">
        <v>33</v>
      </c>
      <c r="AX253" s="13" t="s">
        <v>72</v>
      </c>
      <c r="AY253" s="232" t="s">
        <v>114</v>
      </c>
    </row>
    <row r="254" s="14" customFormat="1">
      <c r="A254" s="14"/>
      <c r="B254" s="233"/>
      <c r="C254" s="234"/>
      <c r="D254" s="218" t="s">
        <v>129</v>
      </c>
      <c r="E254" s="235" t="s">
        <v>19</v>
      </c>
      <c r="F254" s="236" t="s">
        <v>336</v>
      </c>
      <c r="G254" s="234"/>
      <c r="H254" s="237">
        <v>250</v>
      </c>
      <c r="I254" s="238"/>
      <c r="J254" s="234"/>
      <c r="K254" s="234"/>
      <c r="L254" s="239"/>
      <c r="M254" s="240"/>
      <c r="N254" s="241"/>
      <c r="O254" s="241"/>
      <c r="P254" s="241"/>
      <c r="Q254" s="241"/>
      <c r="R254" s="241"/>
      <c r="S254" s="241"/>
      <c r="T254" s="242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43" t="s">
        <v>129</v>
      </c>
      <c r="AU254" s="243" t="s">
        <v>82</v>
      </c>
      <c r="AV254" s="14" t="s">
        <v>82</v>
      </c>
      <c r="AW254" s="14" t="s">
        <v>33</v>
      </c>
      <c r="AX254" s="14" t="s">
        <v>72</v>
      </c>
      <c r="AY254" s="243" t="s">
        <v>114</v>
      </c>
    </row>
    <row r="255" s="13" customFormat="1">
      <c r="A255" s="13"/>
      <c r="B255" s="223"/>
      <c r="C255" s="224"/>
      <c r="D255" s="218" t="s">
        <v>129</v>
      </c>
      <c r="E255" s="225" t="s">
        <v>19</v>
      </c>
      <c r="F255" s="226" t="s">
        <v>337</v>
      </c>
      <c r="G255" s="224"/>
      <c r="H255" s="225" t="s">
        <v>19</v>
      </c>
      <c r="I255" s="227"/>
      <c r="J255" s="224"/>
      <c r="K255" s="224"/>
      <c r="L255" s="228"/>
      <c r="M255" s="229"/>
      <c r="N255" s="230"/>
      <c r="O255" s="230"/>
      <c r="P255" s="230"/>
      <c r="Q255" s="230"/>
      <c r="R255" s="230"/>
      <c r="S255" s="230"/>
      <c r="T255" s="231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32" t="s">
        <v>129</v>
      </c>
      <c r="AU255" s="232" t="s">
        <v>82</v>
      </c>
      <c r="AV255" s="13" t="s">
        <v>80</v>
      </c>
      <c r="AW255" s="13" t="s">
        <v>33</v>
      </c>
      <c r="AX255" s="13" t="s">
        <v>72</v>
      </c>
      <c r="AY255" s="232" t="s">
        <v>114</v>
      </c>
    </row>
    <row r="256" s="14" customFormat="1">
      <c r="A256" s="14"/>
      <c r="B256" s="233"/>
      <c r="C256" s="234"/>
      <c r="D256" s="218" t="s">
        <v>129</v>
      </c>
      <c r="E256" s="235" t="s">
        <v>19</v>
      </c>
      <c r="F256" s="236" t="s">
        <v>338</v>
      </c>
      <c r="G256" s="234"/>
      <c r="H256" s="237">
        <v>5.5</v>
      </c>
      <c r="I256" s="238"/>
      <c r="J256" s="234"/>
      <c r="K256" s="234"/>
      <c r="L256" s="239"/>
      <c r="M256" s="240"/>
      <c r="N256" s="241"/>
      <c r="O256" s="241"/>
      <c r="P256" s="241"/>
      <c r="Q256" s="241"/>
      <c r="R256" s="241"/>
      <c r="S256" s="241"/>
      <c r="T256" s="242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43" t="s">
        <v>129</v>
      </c>
      <c r="AU256" s="243" t="s">
        <v>82</v>
      </c>
      <c r="AV256" s="14" t="s">
        <v>82</v>
      </c>
      <c r="AW256" s="14" t="s">
        <v>33</v>
      </c>
      <c r="AX256" s="14" t="s">
        <v>72</v>
      </c>
      <c r="AY256" s="243" t="s">
        <v>114</v>
      </c>
    </row>
    <row r="257" s="13" customFormat="1">
      <c r="A257" s="13"/>
      <c r="B257" s="223"/>
      <c r="C257" s="224"/>
      <c r="D257" s="218" t="s">
        <v>129</v>
      </c>
      <c r="E257" s="225" t="s">
        <v>19</v>
      </c>
      <c r="F257" s="226" t="s">
        <v>339</v>
      </c>
      <c r="G257" s="224"/>
      <c r="H257" s="225" t="s">
        <v>19</v>
      </c>
      <c r="I257" s="227"/>
      <c r="J257" s="224"/>
      <c r="K257" s="224"/>
      <c r="L257" s="228"/>
      <c r="M257" s="229"/>
      <c r="N257" s="230"/>
      <c r="O257" s="230"/>
      <c r="P257" s="230"/>
      <c r="Q257" s="230"/>
      <c r="R257" s="230"/>
      <c r="S257" s="230"/>
      <c r="T257" s="231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32" t="s">
        <v>129</v>
      </c>
      <c r="AU257" s="232" t="s">
        <v>82</v>
      </c>
      <c r="AV257" s="13" t="s">
        <v>80</v>
      </c>
      <c r="AW257" s="13" t="s">
        <v>33</v>
      </c>
      <c r="AX257" s="13" t="s">
        <v>72</v>
      </c>
      <c r="AY257" s="232" t="s">
        <v>114</v>
      </c>
    </row>
    <row r="258" s="14" customFormat="1">
      <c r="A258" s="14"/>
      <c r="B258" s="233"/>
      <c r="C258" s="234"/>
      <c r="D258" s="218" t="s">
        <v>129</v>
      </c>
      <c r="E258" s="235" t="s">
        <v>19</v>
      </c>
      <c r="F258" s="236" t="s">
        <v>80</v>
      </c>
      <c r="G258" s="234"/>
      <c r="H258" s="237">
        <v>1</v>
      </c>
      <c r="I258" s="238"/>
      <c r="J258" s="234"/>
      <c r="K258" s="234"/>
      <c r="L258" s="239"/>
      <c r="M258" s="240"/>
      <c r="N258" s="241"/>
      <c r="O258" s="241"/>
      <c r="P258" s="241"/>
      <c r="Q258" s="241"/>
      <c r="R258" s="241"/>
      <c r="S258" s="241"/>
      <c r="T258" s="242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243" t="s">
        <v>129</v>
      </c>
      <c r="AU258" s="243" t="s">
        <v>82</v>
      </c>
      <c r="AV258" s="14" t="s">
        <v>82</v>
      </c>
      <c r="AW258" s="14" t="s">
        <v>33</v>
      </c>
      <c r="AX258" s="14" t="s">
        <v>72</v>
      </c>
      <c r="AY258" s="243" t="s">
        <v>114</v>
      </c>
    </row>
    <row r="259" s="13" customFormat="1">
      <c r="A259" s="13"/>
      <c r="B259" s="223"/>
      <c r="C259" s="224"/>
      <c r="D259" s="218" t="s">
        <v>129</v>
      </c>
      <c r="E259" s="225" t="s">
        <v>19</v>
      </c>
      <c r="F259" s="226" t="s">
        <v>328</v>
      </c>
      <c r="G259" s="224"/>
      <c r="H259" s="225" t="s">
        <v>19</v>
      </c>
      <c r="I259" s="227"/>
      <c r="J259" s="224"/>
      <c r="K259" s="224"/>
      <c r="L259" s="228"/>
      <c r="M259" s="229"/>
      <c r="N259" s="230"/>
      <c r="O259" s="230"/>
      <c r="P259" s="230"/>
      <c r="Q259" s="230"/>
      <c r="R259" s="230"/>
      <c r="S259" s="230"/>
      <c r="T259" s="231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32" t="s">
        <v>129</v>
      </c>
      <c r="AU259" s="232" t="s">
        <v>82</v>
      </c>
      <c r="AV259" s="13" t="s">
        <v>80</v>
      </c>
      <c r="AW259" s="13" t="s">
        <v>33</v>
      </c>
      <c r="AX259" s="13" t="s">
        <v>72</v>
      </c>
      <c r="AY259" s="232" t="s">
        <v>114</v>
      </c>
    </row>
    <row r="260" s="14" customFormat="1">
      <c r="A260" s="14"/>
      <c r="B260" s="233"/>
      <c r="C260" s="234"/>
      <c r="D260" s="218" t="s">
        <v>129</v>
      </c>
      <c r="E260" s="235" t="s">
        <v>19</v>
      </c>
      <c r="F260" s="236" t="s">
        <v>329</v>
      </c>
      <c r="G260" s="234"/>
      <c r="H260" s="237">
        <v>1.5</v>
      </c>
      <c r="I260" s="238"/>
      <c r="J260" s="234"/>
      <c r="K260" s="234"/>
      <c r="L260" s="239"/>
      <c r="M260" s="240"/>
      <c r="N260" s="241"/>
      <c r="O260" s="241"/>
      <c r="P260" s="241"/>
      <c r="Q260" s="241"/>
      <c r="R260" s="241"/>
      <c r="S260" s="241"/>
      <c r="T260" s="242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243" t="s">
        <v>129</v>
      </c>
      <c r="AU260" s="243" t="s">
        <v>82</v>
      </c>
      <c r="AV260" s="14" t="s">
        <v>82</v>
      </c>
      <c r="AW260" s="14" t="s">
        <v>33</v>
      </c>
      <c r="AX260" s="14" t="s">
        <v>72</v>
      </c>
      <c r="AY260" s="243" t="s">
        <v>114</v>
      </c>
    </row>
    <row r="261" s="13" customFormat="1">
      <c r="A261" s="13"/>
      <c r="B261" s="223"/>
      <c r="C261" s="224"/>
      <c r="D261" s="218" t="s">
        <v>129</v>
      </c>
      <c r="E261" s="225" t="s">
        <v>19</v>
      </c>
      <c r="F261" s="226" t="s">
        <v>301</v>
      </c>
      <c r="G261" s="224"/>
      <c r="H261" s="225" t="s">
        <v>19</v>
      </c>
      <c r="I261" s="227"/>
      <c r="J261" s="224"/>
      <c r="K261" s="224"/>
      <c r="L261" s="228"/>
      <c r="M261" s="229"/>
      <c r="N261" s="230"/>
      <c r="O261" s="230"/>
      <c r="P261" s="230"/>
      <c r="Q261" s="230"/>
      <c r="R261" s="230"/>
      <c r="S261" s="230"/>
      <c r="T261" s="231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32" t="s">
        <v>129</v>
      </c>
      <c r="AU261" s="232" t="s">
        <v>82</v>
      </c>
      <c r="AV261" s="13" t="s">
        <v>80</v>
      </c>
      <c r="AW261" s="13" t="s">
        <v>33</v>
      </c>
      <c r="AX261" s="13" t="s">
        <v>72</v>
      </c>
      <c r="AY261" s="232" t="s">
        <v>114</v>
      </c>
    </row>
    <row r="262" s="14" customFormat="1">
      <c r="A262" s="14"/>
      <c r="B262" s="233"/>
      <c r="C262" s="234"/>
      <c r="D262" s="218" t="s">
        <v>129</v>
      </c>
      <c r="E262" s="235" t="s">
        <v>19</v>
      </c>
      <c r="F262" s="236" t="s">
        <v>310</v>
      </c>
      <c r="G262" s="234"/>
      <c r="H262" s="237">
        <v>65</v>
      </c>
      <c r="I262" s="238"/>
      <c r="J262" s="234"/>
      <c r="K262" s="234"/>
      <c r="L262" s="239"/>
      <c r="M262" s="240"/>
      <c r="N262" s="241"/>
      <c r="O262" s="241"/>
      <c r="P262" s="241"/>
      <c r="Q262" s="241"/>
      <c r="R262" s="241"/>
      <c r="S262" s="241"/>
      <c r="T262" s="242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T262" s="243" t="s">
        <v>129</v>
      </c>
      <c r="AU262" s="243" t="s">
        <v>82</v>
      </c>
      <c r="AV262" s="14" t="s">
        <v>82</v>
      </c>
      <c r="AW262" s="14" t="s">
        <v>33</v>
      </c>
      <c r="AX262" s="14" t="s">
        <v>72</v>
      </c>
      <c r="AY262" s="243" t="s">
        <v>114</v>
      </c>
    </row>
    <row r="263" s="13" customFormat="1">
      <c r="A263" s="13"/>
      <c r="B263" s="223"/>
      <c r="C263" s="224"/>
      <c r="D263" s="218" t="s">
        <v>129</v>
      </c>
      <c r="E263" s="225" t="s">
        <v>19</v>
      </c>
      <c r="F263" s="226" t="s">
        <v>340</v>
      </c>
      <c r="G263" s="224"/>
      <c r="H263" s="225" t="s">
        <v>19</v>
      </c>
      <c r="I263" s="227"/>
      <c r="J263" s="224"/>
      <c r="K263" s="224"/>
      <c r="L263" s="228"/>
      <c r="M263" s="229"/>
      <c r="N263" s="230"/>
      <c r="O263" s="230"/>
      <c r="P263" s="230"/>
      <c r="Q263" s="230"/>
      <c r="R263" s="230"/>
      <c r="S263" s="230"/>
      <c r="T263" s="231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32" t="s">
        <v>129</v>
      </c>
      <c r="AU263" s="232" t="s">
        <v>82</v>
      </c>
      <c r="AV263" s="13" t="s">
        <v>80</v>
      </c>
      <c r="AW263" s="13" t="s">
        <v>33</v>
      </c>
      <c r="AX263" s="13" t="s">
        <v>72</v>
      </c>
      <c r="AY263" s="232" t="s">
        <v>114</v>
      </c>
    </row>
    <row r="264" s="14" customFormat="1">
      <c r="A264" s="14"/>
      <c r="B264" s="233"/>
      <c r="C264" s="234"/>
      <c r="D264" s="218" t="s">
        <v>129</v>
      </c>
      <c r="E264" s="235" t="s">
        <v>19</v>
      </c>
      <c r="F264" s="236" t="s">
        <v>341</v>
      </c>
      <c r="G264" s="234"/>
      <c r="H264" s="237">
        <v>1</v>
      </c>
      <c r="I264" s="238"/>
      <c r="J264" s="234"/>
      <c r="K264" s="234"/>
      <c r="L264" s="239"/>
      <c r="M264" s="240"/>
      <c r="N264" s="241"/>
      <c r="O264" s="241"/>
      <c r="P264" s="241"/>
      <c r="Q264" s="241"/>
      <c r="R264" s="241"/>
      <c r="S264" s="241"/>
      <c r="T264" s="242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43" t="s">
        <v>129</v>
      </c>
      <c r="AU264" s="243" t="s">
        <v>82</v>
      </c>
      <c r="AV264" s="14" t="s">
        <v>82</v>
      </c>
      <c r="AW264" s="14" t="s">
        <v>33</v>
      </c>
      <c r="AX264" s="14" t="s">
        <v>72</v>
      </c>
      <c r="AY264" s="243" t="s">
        <v>114</v>
      </c>
    </row>
    <row r="265" s="15" customFormat="1">
      <c r="A265" s="15"/>
      <c r="B265" s="244"/>
      <c r="C265" s="245"/>
      <c r="D265" s="218" t="s">
        <v>129</v>
      </c>
      <c r="E265" s="246" t="s">
        <v>19</v>
      </c>
      <c r="F265" s="247" t="s">
        <v>131</v>
      </c>
      <c r="G265" s="245"/>
      <c r="H265" s="248">
        <v>324</v>
      </c>
      <c r="I265" s="249"/>
      <c r="J265" s="245"/>
      <c r="K265" s="245"/>
      <c r="L265" s="250"/>
      <c r="M265" s="251"/>
      <c r="N265" s="252"/>
      <c r="O265" s="252"/>
      <c r="P265" s="252"/>
      <c r="Q265" s="252"/>
      <c r="R265" s="252"/>
      <c r="S265" s="252"/>
      <c r="T265" s="253"/>
      <c r="U265" s="15"/>
      <c r="V265" s="15"/>
      <c r="W265" s="15"/>
      <c r="X265" s="15"/>
      <c r="Y265" s="15"/>
      <c r="Z265" s="15"/>
      <c r="AA265" s="15"/>
      <c r="AB265" s="15"/>
      <c r="AC265" s="15"/>
      <c r="AD265" s="15"/>
      <c r="AE265" s="15"/>
      <c r="AT265" s="254" t="s">
        <v>129</v>
      </c>
      <c r="AU265" s="254" t="s">
        <v>82</v>
      </c>
      <c r="AV265" s="15" t="s">
        <v>132</v>
      </c>
      <c r="AW265" s="15" t="s">
        <v>33</v>
      </c>
      <c r="AX265" s="15" t="s">
        <v>80</v>
      </c>
      <c r="AY265" s="254" t="s">
        <v>114</v>
      </c>
    </row>
    <row r="266" s="2" customFormat="1" ht="14.4" customHeight="1">
      <c r="A266" s="39"/>
      <c r="B266" s="40"/>
      <c r="C266" s="205" t="s">
        <v>342</v>
      </c>
      <c r="D266" s="205" t="s">
        <v>117</v>
      </c>
      <c r="E266" s="206" t="s">
        <v>343</v>
      </c>
      <c r="F266" s="207" t="s">
        <v>344</v>
      </c>
      <c r="G266" s="208" t="s">
        <v>345</v>
      </c>
      <c r="H266" s="209">
        <v>3</v>
      </c>
      <c r="I266" s="210"/>
      <c r="J266" s="211">
        <f>ROUND(I266*H266,2)</f>
        <v>0</v>
      </c>
      <c r="K266" s="207" t="s">
        <v>121</v>
      </c>
      <c r="L266" s="45"/>
      <c r="M266" s="212" t="s">
        <v>19</v>
      </c>
      <c r="N266" s="213" t="s">
        <v>43</v>
      </c>
      <c r="O266" s="85"/>
      <c r="P266" s="214">
        <f>O266*H266</f>
        <v>0</v>
      </c>
      <c r="Q266" s="214">
        <v>0.01281</v>
      </c>
      <c r="R266" s="214">
        <f>Q266*H266</f>
        <v>0.038429999999999999</v>
      </c>
      <c r="S266" s="214">
        <v>0</v>
      </c>
      <c r="T266" s="215">
        <f>S266*H266</f>
        <v>0</v>
      </c>
      <c r="U266" s="39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  <c r="AR266" s="216" t="s">
        <v>132</v>
      </c>
      <c r="AT266" s="216" t="s">
        <v>117</v>
      </c>
      <c r="AU266" s="216" t="s">
        <v>82</v>
      </c>
      <c r="AY266" s="18" t="s">
        <v>114</v>
      </c>
      <c r="BE266" s="217">
        <f>IF(N266="základní",J266,0)</f>
        <v>0</v>
      </c>
      <c r="BF266" s="217">
        <f>IF(N266="snížená",J266,0)</f>
        <v>0</v>
      </c>
      <c r="BG266" s="217">
        <f>IF(N266="zákl. přenesená",J266,0)</f>
        <v>0</v>
      </c>
      <c r="BH266" s="217">
        <f>IF(N266="sníž. přenesená",J266,0)</f>
        <v>0</v>
      </c>
      <c r="BI266" s="217">
        <f>IF(N266="nulová",J266,0)</f>
        <v>0</v>
      </c>
      <c r="BJ266" s="18" t="s">
        <v>80</v>
      </c>
      <c r="BK266" s="217">
        <f>ROUND(I266*H266,2)</f>
        <v>0</v>
      </c>
      <c r="BL266" s="18" t="s">
        <v>132</v>
      </c>
      <c r="BM266" s="216" t="s">
        <v>346</v>
      </c>
    </row>
    <row r="267" s="2" customFormat="1">
      <c r="A267" s="39"/>
      <c r="B267" s="40"/>
      <c r="C267" s="41"/>
      <c r="D267" s="218" t="s">
        <v>124</v>
      </c>
      <c r="E267" s="41"/>
      <c r="F267" s="219" t="s">
        <v>347</v>
      </c>
      <c r="G267" s="41"/>
      <c r="H267" s="41"/>
      <c r="I267" s="220"/>
      <c r="J267" s="41"/>
      <c r="K267" s="41"/>
      <c r="L267" s="45"/>
      <c r="M267" s="221"/>
      <c r="N267" s="222"/>
      <c r="O267" s="85"/>
      <c r="P267" s="85"/>
      <c r="Q267" s="85"/>
      <c r="R267" s="85"/>
      <c r="S267" s="85"/>
      <c r="T267" s="86"/>
      <c r="U267" s="39"/>
      <c r="V267" s="39"/>
      <c r="W267" s="39"/>
      <c r="X267" s="39"/>
      <c r="Y267" s="39"/>
      <c r="Z267" s="39"/>
      <c r="AA267" s="39"/>
      <c r="AB267" s="39"/>
      <c r="AC267" s="39"/>
      <c r="AD267" s="39"/>
      <c r="AE267" s="39"/>
      <c r="AT267" s="18" t="s">
        <v>124</v>
      </c>
      <c r="AU267" s="18" t="s">
        <v>82</v>
      </c>
    </row>
    <row r="268" s="13" customFormat="1">
      <c r="A268" s="13"/>
      <c r="B268" s="223"/>
      <c r="C268" s="224"/>
      <c r="D268" s="218" t="s">
        <v>129</v>
      </c>
      <c r="E268" s="225" t="s">
        <v>19</v>
      </c>
      <c r="F268" s="226" t="s">
        <v>243</v>
      </c>
      <c r="G268" s="224"/>
      <c r="H268" s="225" t="s">
        <v>19</v>
      </c>
      <c r="I268" s="227"/>
      <c r="J268" s="224"/>
      <c r="K268" s="224"/>
      <c r="L268" s="228"/>
      <c r="M268" s="229"/>
      <c r="N268" s="230"/>
      <c r="O268" s="230"/>
      <c r="P268" s="230"/>
      <c r="Q268" s="230"/>
      <c r="R268" s="230"/>
      <c r="S268" s="230"/>
      <c r="T268" s="231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32" t="s">
        <v>129</v>
      </c>
      <c r="AU268" s="232" t="s">
        <v>82</v>
      </c>
      <c r="AV268" s="13" t="s">
        <v>80</v>
      </c>
      <c r="AW268" s="13" t="s">
        <v>33</v>
      </c>
      <c r="AX268" s="13" t="s">
        <v>72</v>
      </c>
      <c r="AY268" s="232" t="s">
        <v>114</v>
      </c>
    </row>
    <row r="269" s="14" customFormat="1">
      <c r="A269" s="14"/>
      <c r="B269" s="233"/>
      <c r="C269" s="234"/>
      <c r="D269" s="218" t="s">
        <v>129</v>
      </c>
      <c r="E269" s="235" t="s">
        <v>19</v>
      </c>
      <c r="F269" s="236" t="s">
        <v>133</v>
      </c>
      <c r="G269" s="234"/>
      <c r="H269" s="237">
        <v>3</v>
      </c>
      <c r="I269" s="238"/>
      <c r="J269" s="234"/>
      <c r="K269" s="234"/>
      <c r="L269" s="239"/>
      <c r="M269" s="240"/>
      <c r="N269" s="241"/>
      <c r="O269" s="241"/>
      <c r="P269" s="241"/>
      <c r="Q269" s="241"/>
      <c r="R269" s="241"/>
      <c r="S269" s="241"/>
      <c r="T269" s="242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243" t="s">
        <v>129</v>
      </c>
      <c r="AU269" s="243" t="s">
        <v>82</v>
      </c>
      <c r="AV269" s="14" t="s">
        <v>82</v>
      </c>
      <c r="AW269" s="14" t="s">
        <v>33</v>
      </c>
      <c r="AX269" s="14" t="s">
        <v>72</v>
      </c>
      <c r="AY269" s="243" t="s">
        <v>114</v>
      </c>
    </row>
    <row r="270" s="15" customFormat="1">
      <c r="A270" s="15"/>
      <c r="B270" s="244"/>
      <c r="C270" s="245"/>
      <c r="D270" s="218" t="s">
        <v>129</v>
      </c>
      <c r="E270" s="246" t="s">
        <v>19</v>
      </c>
      <c r="F270" s="247" t="s">
        <v>131</v>
      </c>
      <c r="G270" s="245"/>
      <c r="H270" s="248">
        <v>3</v>
      </c>
      <c r="I270" s="249"/>
      <c r="J270" s="245"/>
      <c r="K270" s="245"/>
      <c r="L270" s="250"/>
      <c r="M270" s="251"/>
      <c r="N270" s="252"/>
      <c r="O270" s="252"/>
      <c r="P270" s="252"/>
      <c r="Q270" s="252"/>
      <c r="R270" s="252"/>
      <c r="S270" s="252"/>
      <c r="T270" s="253"/>
      <c r="U270" s="15"/>
      <c r="V270" s="15"/>
      <c r="W270" s="15"/>
      <c r="X270" s="15"/>
      <c r="Y270" s="15"/>
      <c r="Z270" s="15"/>
      <c r="AA270" s="15"/>
      <c r="AB270" s="15"/>
      <c r="AC270" s="15"/>
      <c r="AD270" s="15"/>
      <c r="AE270" s="15"/>
      <c r="AT270" s="254" t="s">
        <v>129</v>
      </c>
      <c r="AU270" s="254" t="s">
        <v>82</v>
      </c>
      <c r="AV270" s="15" t="s">
        <v>132</v>
      </c>
      <c r="AW270" s="15" t="s">
        <v>33</v>
      </c>
      <c r="AX270" s="15" t="s">
        <v>80</v>
      </c>
      <c r="AY270" s="254" t="s">
        <v>114</v>
      </c>
    </row>
    <row r="271" s="12" customFormat="1" ht="22.8" customHeight="1">
      <c r="A271" s="12"/>
      <c r="B271" s="189"/>
      <c r="C271" s="190"/>
      <c r="D271" s="191" t="s">
        <v>71</v>
      </c>
      <c r="E271" s="203" t="s">
        <v>132</v>
      </c>
      <c r="F271" s="203" t="s">
        <v>348</v>
      </c>
      <c r="G271" s="190"/>
      <c r="H271" s="190"/>
      <c r="I271" s="193"/>
      <c r="J271" s="204">
        <f>BK271</f>
        <v>0</v>
      </c>
      <c r="K271" s="190"/>
      <c r="L271" s="195"/>
      <c r="M271" s="196"/>
      <c r="N271" s="197"/>
      <c r="O271" s="197"/>
      <c r="P271" s="198">
        <f>SUM(P272:P283)</f>
        <v>0</v>
      </c>
      <c r="Q271" s="197"/>
      <c r="R271" s="198">
        <f>SUM(R272:R283)</f>
        <v>0</v>
      </c>
      <c r="S271" s="197"/>
      <c r="T271" s="199">
        <f>SUM(T272:T283)</f>
        <v>0</v>
      </c>
      <c r="U271" s="12"/>
      <c r="V271" s="12"/>
      <c r="W271" s="12"/>
      <c r="X271" s="12"/>
      <c r="Y271" s="12"/>
      <c r="Z271" s="12"/>
      <c r="AA271" s="12"/>
      <c r="AB271" s="12"/>
      <c r="AC271" s="12"/>
      <c r="AD271" s="12"/>
      <c r="AE271" s="12"/>
      <c r="AR271" s="200" t="s">
        <v>80</v>
      </c>
      <c r="AT271" s="201" t="s">
        <v>71</v>
      </c>
      <c r="AU271" s="201" t="s">
        <v>80</v>
      </c>
      <c r="AY271" s="200" t="s">
        <v>114</v>
      </c>
      <c r="BK271" s="202">
        <f>SUM(BK272:BK283)</f>
        <v>0</v>
      </c>
    </row>
    <row r="272" s="2" customFormat="1" ht="14.4" customHeight="1">
      <c r="A272" s="39"/>
      <c r="B272" s="40"/>
      <c r="C272" s="205" t="s">
        <v>349</v>
      </c>
      <c r="D272" s="205" t="s">
        <v>117</v>
      </c>
      <c r="E272" s="206" t="s">
        <v>350</v>
      </c>
      <c r="F272" s="207" t="s">
        <v>351</v>
      </c>
      <c r="G272" s="208" t="s">
        <v>226</v>
      </c>
      <c r="H272" s="209">
        <v>2.3999999999999999</v>
      </c>
      <c r="I272" s="210"/>
      <c r="J272" s="211">
        <f>ROUND(I272*H272,2)</f>
        <v>0</v>
      </c>
      <c r="K272" s="207" t="s">
        <v>121</v>
      </c>
      <c r="L272" s="45"/>
      <c r="M272" s="212" t="s">
        <v>19</v>
      </c>
      <c r="N272" s="213" t="s">
        <v>43</v>
      </c>
      <c r="O272" s="85"/>
      <c r="P272" s="214">
        <f>O272*H272</f>
        <v>0</v>
      </c>
      <c r="Q272" s="214">
        <v>0</v>
      </c>
      <c r="R272" s="214">
        <f>Q272*H272</f>
        <v>0</v>
      </c>
      <c r="S272" s="214">
        <v>0</v>
      </c>
      <c r="T272" s="215">
        <f>S272*H272</f>
        <v>0</v>
      </c>
      <c r="U272" s="39"/>
      <c r="V272" s="39"/>
      <c r="W272" s="39"/>
      <c r="X272" s="39"/>
      <c r="Y272" s="39"/>
      <c r="Z272" s="39"/>
      <c r="AA272" s="39"/>
      <c r="AB272" s="39"/>
      <c r="AC272" s="39"/>
      <c r="AD272" s="39"/>
      <c r="AE272" s="39"/>
      <c r="AR272" s="216" t="s">
        <v>132</v>
      </c>
      <c r="AT272" s="216" t="s">
        <v>117</v>
      </c>
      <c r="AU272" s="216" t="s">
        <v>82</v>
      </c>
      <c r="AY272" s="18" t="s">
        <v>114</v>
      </c>
      <c r="BE272" s="217">
        <f>IF(N272="základní",J272,0)</f>
        <v>0</v>
      </c>
      <c r="BF272" s="217">
        <f>IF(N272="snížená",J272,0)</f>
        <v>0</v>
      </c>
      <c r="BG272" s="217">
        <f>IF(N272="zákl. přenesená",J272,0)</f>
        <v>0</v>
      </c>
      <c r="BH272" s="217">
        <f>IF(N272="sníž. přenesená",J272,0)</f>
        <v>0</v>
      </c>
      <c r="BI272" s="217">
        <f>IF(N272="nulová",J272,0)</f>
        <v>0</v>
      </c>
      <c r="BJ272" s="18" t="s">
        <v>80</v>
      </c>
      <c r="BK272" s="217">
        <f>ROUND(I272*H272,2)</f>
        <v>0</v>
      </c>
      <c r="BL272" s="18" t="s">
        <v>132</v>
      </c>
      <c r="BM272" s="216" t="s">
        <v>352</v>
      </c>
    </row>
    <row r="273" s="2" customFormat="1">
      <c r="A273" s="39"/>
      <c r="B273" s="40"/>
      <c r="C273" s="41"/>
      <c r="D273" s="218" t="s">
        <v>124</v>
      </c>
      <c r="E273" s="41"/>
      <c r="F273" s="219" t="s">
        <v>353</v>
      </c>
      <c r="G273" s="41"/>
      <c r="H273" s="41"/>
      <c r="I273" s="220"/>
      <c r="J273" s="41"/>
      <c r="K273" s="41"/>
      <c r="L273" s="45"/>
      <c r="M273" s="221"/>
      <c r="N273" s="222"/>
      <c r="O273" s="85"/>
      <c r="P273" s="85"/>
      <c r="Q273" s="85"/>
      <c r="R273" s="85"/>
      <c r="S273" s="85"/>
      <c r="T273" s="86"/>
      <c r="U273" s="39"/>
      <c r="V273" s="39"/>
      <c r="W273" s="39"/>
      <c r="X273" s="39"/>
      <c r="Y273" s="39"/>
      <c r="Z273" s="39"/>
      <c r="AA273" s="39"/>
      <c r="AB273" s="39"/>
      <c r="AC273" s="39"/>
      <c r="AD273" s="39"/>
      <c r="AE273" s="39"/>
      <c r="AT273" s="18" t="s">
        <v>124</v>
      </c>
      <c r="AU273" s="18" t="s">
        <v>82</v>
      </c>
    </row>
    <row r="274" s="13" customFormat="1">
      <c r="A274" s="13"/>
      <c r="B274" s="223"/>
      <c r="C274" s="224"/>
      <c r="D274" s="218" t="s">
        <v>129</v>
      </c>
      <c r="E274" s="225" t="s">
        <v>19</v>
      </c>
      <c r="F274" s="226" t="s">
        <v>243</v>
      </c>
      <c r="G274" s="224"/>
      <c r="H274" s="225" t="s">
        <v>19</v>
      </c>
      <c r="I274" s="227"/>
      <c r="J274" s="224"/>
      <c r="K274" s="224"/>
      <c r="L274" s="228"/>
      <c r="M274" s="229"/>
      <c r="N274" s="230"/>
      <c r="O274" s="230"/>
      <c r="P274" s="230"/>
      <c r="Q274" s="230"/>
      <c r="R274" s="230"/>
      <c r="S274" s="230"/>
      <c r="T274" s="231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32" t="s">
        <v>129</v>
      </c>
      <c r="AU274" s="232" t="s">
        <v>82</v>
      </c>
      <c r="AV274" s="13" t="s">
        <v>80</v>
      </c>
      <c r="AW274" s="13" t="s">
        <v>33</v>
      </c>
      <c r="AX274" s="13" t="s">
        <v>72</v>
      </c>
      <c r="AY274" s="232" t="s">
        <v>114</v>
      </c>
    </row>
    <row r="275" s="13" customFormat="1">
      <c r="A275" s="13"/>
      <c r="B275" s="223"/>
      <c r="C275" s="224"/>
      <c r="D275" s="218" t="s">
        <v>129</v>
      </c>
      <c r="E275" s="225" t="s">
        <v>19</v>
      </c>
      <c r="F275" s="226" t="s">
        <v>354</v>
      </c>
      <c r="G275" s="224"/>
      <c r="H275" s="225" t="s">
        <v>19</v>
      </c>
      <c r="I275" s="227"/>
      <c r="J275" s="224"/>
      <c r="K275" s="224"/>
      <c r="L275" s="228"/>
      <c r="M275" s="229"/>
      <c r="N275" s="230"/>
      <c r="O275" s="230"/>
      <c r="P275" s="230"/>
      <c r="Q275" s="230"/>
      <c r="R275" s="230"/>
      <c r="S275" s="230"/>
      <c r="T275" s="231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32" t="s">
        <v>129</v>
      </c>
      <c r="AU275" s="232" t="s">
        <v>82</v>
      </c>
      <c r="AV275" s="13" t="s">
        <v>80</v>
      </c>
      <c r="AW275" s="13" t="s">
        <v>33</v>
      </c>
      <c r="AX275" s="13" t="s">
        <v>72</v>
      </c>
      <c r="AY275" s="232" t="s">
        <v>114</v>
      </c>
    </row>
    <row r="276" s="14" customFormat="1">
      <c r="A276" s="14"/>
      <c r="B276" s="233"/>
      <c r="C276" s="234"/>
      <c r="D276" s="218" t="s">
        <v>129</v>
      </c>
      <c r="E276" s="235" t="s">
        <v>19</v>
      </c>
      <c r="F276" s="236" t="s">
        <v>355</v>
      </c>
      <c r="G276" s="234"/>
      <c r="H276" s="237">
        <v>2.3999999999999999</v>
      </c>
      <c r="I276" s="238"/>
      <c r="J276" s="234"/>
      <c r="K276" s="234"/>
      <c r="L276" s="239"/>
      <c r="M276" s="240"/>
      <c r="N276" s="241"/>
      <c r="O276" s="241"/>
      <c r="P276" s="241"/>
      <c r="Q276" s="241"/>
      <c r="R276" s="241"/>
      <c r="S276" s="241"/>
      <c r="T276" s="242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T276" s="243" t="s">
        <v>129</v>
      </c>
      <c r="AU276" s="243" t="s">
        <v>82</v>
      </c>
      <c r="AV276" s="14" t="s">
        <v>82</v>
      </c>
      <c r="AW276" s="14" t="s">
        <v>33</v>
      </c>
      <c r="AX276" s="14" t="s">
        <v>72</v>
      </c>
      <c r="AY276" s="243" t="s">
        <v>114</v>
      </c>
    </row>
    <row r="277" s="15" customFormat="1">
      <c r="A277" s="15"/>
      <c r="B277" s="244"/>
      <c r="C277" s="245"/>
      <c r="D277" s="218" t="s">
        <v>129</v>
      </c>
      <c r="E277" s="246" t="s">
        <v>19</v>
      </c>
      <c r="F277" s="247" t="s">
        <v>131</v>
      </c>
      <c r="G277" s="245"/>
      <c r="H277" s="248">
        <v>2.3999999999999999</v>
      </c>
      <c r="I277" s="249"/>
      <c r="J277" s="245"/>
      <c r="K277" s="245"/>
      <c r="L277" s="250"/>
      <c r="M277" s="251"/>
      <c r="N277" s="252"/>
      <c r="O277" s="252"/>
      <c r="P277" s="252"/>
      <c r="Q277" s="252"/>
      <c r="R277" s="252"/>
      <c r="S277" s="252"/>
      <c r="T277" s="253"/>
      <c r="U277" s="15"/>
      <c r="V277" s="15"/>
      <c r="W277" s="15"/>
      <c r="X277" s="15"/>
      <c r="Y277" s="15"/>
      <c r="Z277" s="15"/>
      <c r="AA277" s="15"/>
      <c r="AB277" s="15"/>
      <c r="AC277" s="15"/>
      <c r="AD277" s="15"/>
      <c r="AE277" s="15"/>
      <c r="AT277" s="254" t="s">
        <v>129</v>
      </c>
      <c r="AU277" s="254" t="s">
        <v>82</v>
      </c>
      <c r="AV277" s="15" t="s">
        <v>132</v>
      </c>
      <c r="AW277" s="15" t="s">
        <v>33</v>
      </c>
      <c r="AX277" s="15" t="s">
        <v>80</v>
      </c>
      <c r="AY277" s="254" t="s">
        <v>114</v>
      </c>
    </row>
    <row r="278" s="2" customFormat="1" ht="14.4" customHeight="1">
      <c r="A278" s="39"/>
      <c r="B278" s="40"/>
      <c r="C278" s="205" t="s">
        <v>356</v>
      </c>
      <c r="D278" s="205" t="s">
        <v>117</v>
      </c>
      <c r="E278" s="206" t="s">
        <v>357</v>
      </c>
      <c r="F278" s="207" t="s">
        <v>358</v>
      </c>
      <c r="G278" s="208" t="s">
        <v>226</v>
      </c>
      <c r="H278" s="209">
        <v>0.59999999999999998</v>
      </c>
      <c r="I278" s="210"/>
      <c r="J278" s="211">
        <f>ROUND(I278*H278,2)</f>
        <v>0</v>
      </c>
      <c r="K278" s="207" t="s">
        <v>121</v>
      </c>
      <c r="L278" s="45"/>
      <c r="M278" s="212" t="s">
        <v>19</v>
      </c>
      <c r="N278" s="213" t="s">
        <v>43</v>
      </c>
      <c r="O278" s="85"/>
      <c r="P278" s="214">
        <f>O278*H278</f>
        <v>0</v>
      </c>
      <c r="Q278" s="214">
        <v>0</v>
      </c>
      <c r="R278" s="214">
        <f>Q278*H278</f>
        <v>0</v>
      </c>
      <c r="S278" s="214">
        <v>0</v>
      </c>
      <c r="T278" s="215">
        <f>S278*H278</f>
        <v>0</v>
      </c>
      <c r="U278" s="39"/>
      <c r="V278" s="39"/>
      <c r="W278" s="39"/>
      <c r="X278" s="39"/>
      <c r="Y278" s="39"/>
      <c r="Z278" s="39"/>
      <c r="AA278" s="39"/>
      <c r="AB278" s="39"/>
      <c r="AC278" s="39"/>
      <c r="AD278" s="39"/>
      <c r="AE278" s="39"/>
      <c r="AR278" s="216" t="s">
        <v>132</v>
      </c>
      <c r="AT278" s="216" t="s">
        <v>117</v>
      </c>
      <c r="AU278" s="216" t="s">
        <v>82</v>
      </c>
      <c r="AY278" s="18" t="s">
        <v>114</v>
      </c>
      <c r="BE278" s="217">
        <f>IF(N278="základní",J278,0)</f>
        <v>0</v>
      </c>
      <c r="BF278" s="217">
        <f>IF(N278="snížená",J278,0)</f>
        <v>0</v>
      </c>
      <c r="BG278" s="217">
        <f>IF(N278="zákl. přenesená",J278,0)</f>
        <v>0</v>
      </c>
      <c r="BH278" s="217">
        <f>IF(N278="sníž. přenesená",J278,0)</f>
        <v>0</v>
      </c>
      <c r="BI278" s="217">
        <f>IF(N278="nulová",J278,0)</f>
        <v>0</v>
      </c>
      <c r="BJ278" s="18" t="s">
        <v>80</v>
      </c>
      <c r="BK278" s="217">
        <f>ROUND(I278*H278,2)</f>
        <v>0</v>
      </c>
      <c r="BL278" s="18" t="s">
        <v>132</v>
      </c>
      <c r="BM278" s="216" t="s">
        <v>359</v>
      </c>
    </row>
    <row r="279" s="2" customFormat="1">
      <c r="A279" s="39"/>
      <c r="B279" s="40"/>
      <c r="C279" s="41"/>
      <c r="D279" s="218" t="s">
        <v>124</v>
      </c>
      <c r="E279" s="41"/>
      <c r="F279" s="219" t="s">
        <v>360</v>
      </c>
      <c r="G279" s="41"/>
      <c r="H279" s="41"/>
      <c r="I279" s="220"/>
      <c r="J279" s="41"/>
      <c r="K279" s="41"/>
      <c r="L279" s="45"/>
      <c r="M279" s="221"/>
      <c r="N279" s="222"/>
      <c r="O279" s="85"/>
      <c r="P279" s="85"/>
      <c r="Q279" s="85"/>
      <c r="R279" s="85"/>
      <c r="S279" s="85"/>
      <c r="T279" s="86"/>
      <c r="U279" s="39"/>
      <c r="V279" s="39"/>
      <c r="W279" s="39"/>
      <c r="X279" s="39"/>
      <c r="Y279" s="39"/>
      <c r="Z279" s="39"/>
      <c r="AA279" s="39"/>
      <c r="AB279" s="39"/>
      <c r="AC279" s="39"/>
      <c r="AD279" s="39"/>
      <c r="AE279" s="39"/>
      <c r="AT279" s="18" t="s">
        <v>124</v>
      </c>
      <c r="AU279" s="18" t="s">
        <v>82</v>
      </c>
    </row>
    <row r="280" s="13" customFormat="1">
      <c r="A280" s="13"/>
      <c r="B280" s="223"/>
      <c r="C280" s="224"/>
      <c r="D280" s="218" t="s">
        <v>129</v>
      </c>
      <c r="E280" s="225" t="s">
        <v>19</v>
      </c>
      <c r="F280" s="226" t="s">
        <v>243</v>
      </c>
      <c r="G280" s="224"/>
      <c r="H280" s="225" t="s">
        <v>19</v>
      </c>
      <c r="I280" s="227"/>
      <c r="J280" s="224"/>
      <c r="K280" s="224"/>
      <c r="L280" s="228"/>
      <c r="M280" s="229"/>
      <c r="N280" s="230"/>
      <c r="O280" s="230"/>
      <c r="P280" s="230"/>
      <c r="Q280" s="230"/>
      <c r="R280" s="230"/>
      <c r="S280" s="230"/>
      <c r="T280" s="231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32" t="s">
        <v>129</v>
      </c>
      <c r="AU280" s="232" t="s">
        <v>82</v>
      </c>
      <c r="AV280" s="13" t="s">
        <v>80</v>
      </c>
      <c r="AW280" s="13" t="s">
        <v>33</v>
      </c>
      <c r="AX280" s="13" t="s">
        <v>72</v>
      </c>
      <c r="AY280" s="232" t="s">
        <v>114</v>
      </c>
    </row>
    <row r="281" s="13" customFormat="1">
      <c r="A281" s="13"/>
      <c r="B281" s="223"/>
      <c r="C281" s="224"/>
      <c r="D281" s="218" t="s">
        <v>129</v>
      </c>
      <c r="E281" s="225" t="s">
        <v>19</v>
      </c>
      <c r="F281" s="226" t="s">
        <v>244</v>
      </c>
      <c r="G281" s="224"/>
      <c r="H281" s="225" t="s">
        <v>19</v>
      </c>
      <c r="I281" s="227"/>
      <c r="J281" s="224"/>
      <c r="K281" s="224"/>
      <c r="L281" s="228"/>
      <c r="M281" s="229"/>
      <c r="N281" s="230"/>
      <c r="O281" s="230"/>
      <c r="P281" s="230"/>
      <c r="Q281" s="230"/>
      <c r="R281" s="230"/>
      <c r="S281" s="230"/>
      <c r="T281" s="231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32" t="s">
        <v>129</v>
      </c>
      <c r="AU281" s="232" t="s">
        <v>82</v>
      </c>
      <c r="AV281" s="13" t="s">
        <v>80</v>
      </c>
      <c r="AW281" s="13" t="s">
        <v>33</v>
      </c>
      <c r="AX281" s="13" t="s">
        <v>72</v>
      </c>
      <c r="AY281" s="232" t="s">
        <v>114</v>
      </c>
    </row>
    <row r="282" s="14" customFormat="1">
      <c r="A282" s="14"/>
      <c r="B282" s="233"/>
      <c r="C282" s="234"/>
      <c r="D282" s="218" t="s">
        <v>129</v>
      </c>
      <c r="E282" s="235" t="s">
        <v>19</v>
      </c>
      <c r="F282" s="236" t="s">
        <v>361</v>
      </c>
      <c r="G282" s="234"/>
      <c r="H282" s="237">
        <v>0.59999999999999998</v>
      </c>
      <c r="I282" s="238"/>
      <c r="J282" s="234"/>
      <c r="K282" s="234"/>
      <c r="L282" s="239"/>
      <c r="M282" s="240"/>
      <c r="N282" s="241"/>
      <c r="O282" s="241"/>
      <c r="P282" s="241"/>
      <c r="Q282" s="241"/>
      <c r="R282" s="241"/>
      <c r="S282" s="241"/>
      <c r="T282" s="242"/>
      <c r="U282" s="14"/>
      <c r="V282" s="14"/>
      <c r="W282" s="14"/>
      <c r="X282" s="14"/>
      <c r="Y282" s="14"/>
      <c r="Z282" s="14"/>
      <c r="AA282" s="14"/>
      <c r="AB282" s="14"/>
      <c r="AC282" s="14"/>
      <c r="AD282" s="14"/>
      <c r="AE282" s="14"/>
      <c r="AT282" s="243" t="s">
        <v>129</v>
      </c>
      <c r="AU282" s="243" t="s">
        <v>82</v>
      </c>
      <c r="AV282" s="14" t="s">
        <v>82</v>
      </c>
      <c r="AW282" s="14" t="s">
        <v>33</v>
      </c>
      <c r="AX282" s="14" t="s">
        <v>72</v>
      </c>
      <c r="AY282" s="243" t="s">
        <v>114</v>
      </c>
    </row>
    <row r="283" s="15" customFormat="1">
      <c r="A283" s="15"/>
      <c r="B283" s="244"/>
      <c r="C283" s="245"/>
      <c r="D283" s="218" t="s">
        <v>129</v>
      </c>
      <c r="E283" s="246" t="s">
        <v>19</v>
      </c>
      <c r="F283" s="247" t="s">
        <v>131</v>
      </c>
      <c r="G283" s="245"/>
      <c r="H283" s="248">
        <v>0.59999999999999998</v>
      </c>
      <c r="I283" s="249"/>
      <c r="J283" s="245"/>
      <c r="K283" s="245"/>
      <c r="L283" s="250"/>
      <c r="M283" s="251"/>
      <c r="N283" s="252"/>
      <c r="O283" s="252"/>
      <c r="P283" s="252"/>
      <c r="Q283" s="252"/>
      <c r="R283" s="252"/>
      <c r="S283" s="252"/>
      <c r="T283" s="253"/>
      <c r="U283" s="15"/>
      <c r="V283" s="15"/>
      <c r="W283" s="15"/>
      <c r="X283" s="15"/>
      <c r="Y283" s="15"/>
      <c r="Z283" s="15"/>
      <c r="AA283" s="15"/>
      <c r="AB283" s="15"/>
      <c r="AC283" s="15"/>
      <c r="AD283" s="15"/>
      <c r="AE283" s="15"/>
      <c r="AT283" s="254" t="s">
        <v>129</v>
      </c>
      <c r="AU283" s="254" t="s">
        <v>82</v>
      </c>
      <c r="AV283" s="15" t="s">
        <v>132</v>
      </c>
      <c r="AW283" s="15" t="s">
        <v>33</v>
      </c>
      <c r="AX283" s="15" t="s">
        <v>80</v>
      </c>
      <c r="AY283" s="254" t="s">
        <v>114</v>
      </c>
    </row>
    <row r="284" s="12" customFormat="1" ht="22.8" customHeight="1">
      <c r="A284" s="12"/>
      <c r="B284" s="189"/>
      <c r="C284" s="190"/>
      <c r="D284" s="191" t="s">
        <v>71</v>
      </c>
      <c r="E284" s="203" t="s">
        <v>113</v>
      </c>
      <c r="F284" s="203" t="s">
        <v>362</v>
      </c>
      <c r="G284" s="190"/>
      <c r="H284" s="190"/>
      <c r="I284" s="193"/>
      <c r="J284" s="204">
        <f>BK284</f>
        <v>0</v>
      </c>
      <c r="K284" s="190"/>
      <c r="L284" s="195"/>
      <c r="M284" s="196"/>
      <c r="N284" s="197"/>
      <c r="O284" s="197"/>
      <c r="P284" s="198">
        <f>SUM(P285:P358)</f>
        <v>0</v>
      </c>
      <c r="Q284" s="197"/>
      <c r="R284" s="198">
        <f>SUM(R285:R358)</f>
        <v>1.255925</v>
      </c>
      <c r="S284" s="197"/>
      <c r="T284" s="199">
        <f>SUM(T285:T358)</f>
        <v>0</v>
      </c>
      <c r="U284" s="12"/>
      <c r="V284" s="12"/>
      <c r="W284" s="12"/>
      <c r="X284" s="12"/>
      <c r="Y284" s="12"/>
      <c r="Z284" s="12"/>
      <c r="AA284" s="12"/>
      <c r="AB284" s="12"/>
      <c r="AC284" s="12"/>
      <c r="AD284" s="12"/>
      <c r="AE284" s="12"/>
      <c r="AR284" s="200" t="s">
        <v>80</v>
      </c>
      <c r="AT284" s="201" t="s">
        <v>71</v>
      </c>
      <c r="AU284" s="201" t="s">
        <v>80</v>
      </c>
      <c r="AY284" s="200" t="s">
        <v>114</v>
      </c>
      <c r="BK284" s="202">
        <f>SUM(BK285:BK358)</f>
        <v>0</v>
      </c>
    </row>
    <row r="285" s="2" customFormat="1" ht="14.4" customHeight="1">
      <c r="A285" s="39"/>
      <c r="B285" s="40"/>
      <c r="C285" s="205" t="s">
        <v>363</v>
      </c>
      <c r="D285" s="205" t="s">
        <v>117</v>
      </c>
      <c r="E285" s="206" t="s">
        <v>364</v>
      </c>
      <c r="F285" s="207" t="s">
        <v>365</v>
      </c>
      <c r="G285" s="208" t="s">
        <v>164</v>
      </c>
      <c r="H285" s="209">
        <v>508.5</v>
      </c>
      <c r="I285" s="210"/>
      <c r="J285" s="211">
        <f>ROUND(I285*H285,2)</f>
        <v>0</v>
      </c>
      <c r="K285" s="207" t="s">
        <v>121</v>
      </c>
      <c r="L285" s="45"/>
      <c r="M285" s="212" t="s">
        <v>19</v>
      </c>
      <c r="N285" s="213" t="s">
        <v>43</v>
      </c>
      <c r="O285" s="85"/>
      <c r="P285" s="214">
        <f>O285*H285</f>
        <v>0</v>
      </c>
      <c r="Q285" s="214">
        <v>0</v>
      </c>
      <c r="R285" s="214">
        <f>Q285*H285</f>
        <v>0</v>
      </c>
      <c r="S285" s="214">
        <v>0</v>
      </c>
      <c r="T285" s="215">
        <f>S285*H285</f>
        <v>0</v>
      </c>
      <c r="U285" s="39"/>
      <c r="V285" s="39"/>
      <c r="W285" s="39"/>
      <c r="X285" s="39"/>
      <c r="Y285" s="39"/>
      <c r="Z285" s="39"/>
      <c r="AA285" s="39"/>
      <c r="AB285" s="39"/>
      <c r="AC285" s="39"/>
      <c r="AD285" s="39"/>
      <c r="AE285" s="39"/>
      <c r="AR285" s="216" t="s">
        <v>132</v>
      </c>
      <c r="AT285" s="216" t="s">
        <v>117</v>
      </c>
      <c r="AU285" s="216" t="s">
        <v>82</v>
      </c>
      <c r="AY285" s="18" t="s">
        <v>114</v>
      </c>
      <c r="BE285" s="217">
        <f>IF(N285="základní",J285,0)</f>
        <v>0</v>
      </c>
      <c r="BF285" s="217">
        <f>IF(N285="snížená",J285,0)</f>
        <v>0</v>
      </c>
      <c r="BG285" s="217">
        <f>IF(N285="zákl. přenesená",J285,0)</f>
        <v>0</v>
      </c>
      <c r="BH285" s="217">
        <f>IF(N285="sníž. přenesená",J285,0)</f>
        <v>0</v>
      </c>
      <c r="BI285" s="217">
        <f>IF(N285="nulová",J285,0)</f>
        <v>0</v>
      </c>
      <c r="BJ285" s="18" t="s">
        <v>80</v>
      </c>
      <c r="BK285" s="217">
        <f>ROUND(I285*H285,2)</f>
        <v>0</v>
      </c>
      <c r="BL285" s="18" t="s">
        <v>132</v>
      </c>
      <c r="BM285" s="216" t="s">
        <v>366</v>
      </c>
    </row>
    <row r="286" s="2" customFormat="1">
      <c r="A286" s="39"/>
      <c r="B286" s="40"/>
      <c r="C286" s="41"/>
      <c r="D286" s="218" t="s">
        <v>124</v>
      </c>
      <c r="E286" s="41"/>
      <c r="F286" s="219" t="s">
        <v>367</v>
      </c>
      <c r="G286" s="41"/>
      <c r="H286" s="41"/>
      <c r="I286" s="220"/>
      <c r="J286" s="41"/>
      <c r="K286" s="41"/>
      <c r="L286" s="45"/>
      <c r="M286" s="221"/>
      <c r="N286" s="222"/>
      <c r="O286" s="85"/>
      <c r="P286" s="85"/>
      <c r="Q286" s="85"/>
      <c r="R286" s="85"/>
      <c r="S286" s="85"/>
      <c r="T286" s="86"/>
      <c r="U286" s="39"/>
      <c r="V286" s="39"/>
      <c r="W286" s="39"/>
      <c r="X286" s="39"/>
      <c r="Y286" s="39"/>
      <c r="Z286" s="39"/>
      <c r="AA286" s="39"/>
      <c r="AB286" s="39"/>
      <c r="AC286" s="39"/>
      <c r="AD286" s="39"/>
      <c r="AE286" s="39"/>
      <c r="AT286" s="18" t="s">
        <v>124</v>
      </c>
      <c r="AU286" s="18" t="s">
        <v>82</v>
      </c>
    </row>
    <row r="287" s="13" customFormat="1">
      <c r="A287" s="13"/>
      <c r="B287" s="223"/>
      <c r="C287" s="224"/>
      <c r="D287" s="218" t="s">
        <v>129</v>
      </c>
      <c r="E287" s="225" t="s">
        <v>19</v>
      </c>
      <c r="F287" s="226" t="s">
        <v>243</v>
      </c>
      <c r="G287" s="224"/>
      <c r="H287" s="225" t="s">
        <v>19</v>
      </c>
      <c r="I287" s="227"/>
      <c r="J287" s="224"/>
      <c r="K287" s="224"/>
      <c r="L287" s="228"/>
      <c r="M287" s="229"/>
      <c r="N287" s="230"/>
      <c r="O287" s="230"/>
      <c r="P287" s="230"/>
      <c r="Q287" s="230"/>
      <c r="R287" s="230"/>
      <c r="S287" s="230"/>
      <c r="T287" s="231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32" t="s">
        <v>129</v>
      </c>
      <c r="AU287" s="232" t="s">
        <v>82</v>
      </c>
      <c r="AV287" s="13" t="s">
        <v>80</v>
      </c>
      <c r="AW287" s="13" t="s">
        <v>33</v>
      </c>
      <c r="AX287" s="13" t="s">
        <v>72</v>
      </c>
      <c r="AY287" s="232" t="s">
        <v>114</v>
      </c>
    </row>
    <row r="288" s="13" customFormat="1">
      <c r="A288" s="13"/>
      <c r="B288" s="223"/>
      <c r="C288" s="224"/>
      <c r="D288" s="218" t="s">
        <v>129</v>
      </c>
      <c r="E288" s="225" t="s">
        <v>19</v>
      </c>
      <c r="F288" s="226" t="s">
        <v>335</v>
      </c>
      <c r="G288" s="224"/>
      <c r="H288" s="225" t="s">
        <v>19</v>
      </c>
      <c r="I288" s="227"/>
      <c r="J288" s="224"/>
      <c r="K288" s="224"/>
      <c r="L288" s="228"/>
      <c r="M288" s="229"/>
      <c r="N288" s="230"/>
      <c r="O288" s="230"/>
      <c r="P288" s="230"/>
      <c r="Q288" s="230"/>
      <c r="R288" s="230"/>
      <c r="S288" s="230"/>
      <c r="T288" s="231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32" t="s">
        <v>129</v>
      </c>
      <c r="AU288" s="232" t="s">
        <v>82</v>
      </c>
      <c r="AV288" s="13" t="s">
        <v>80</v>
      </c>
      <c r="AW288" s="13" t="s">
        <v>33</v>
      </c>
      <c r="AX288" s="13" t="s">
        <v>72</v>
      </c>
      <c r="AY288" s="232" t="s">
        <v>114</v>
      </c>
    </row>
    <row r="289" s="13" customFormat="1">
      <c r="A289" s="13"/>
      <c r="B289" s="223"/>
      <c r="C289" s="224"/>
      <c r="D289" s="218" t="s">
        <v>129</v>
      </c>
      <c r="E289" s="225" t="s">
        <v>19</v>
      </c>
      <c r="F289" s="226" t="s">
        <v>368</v>
      </c>
      <c r="G289" s="224"/>
      <c r="H289" s="225" t="s">
        <v>19</v>
      </c>
      <c r="I289" s="227"/>
      <c r="J289" s="224"/>
      <c r="K289" s="224"/>
      <c r="L289" s="228"/>
      <c r="M289" s="229"/>
      <c r="N289" s="230"/>
      <c r="O289" s="230"/>
      <c r="P289" s="230"/>
      <c r="Q289" s="230"/>
      <c r="R289" s="230"/>
      <c r="S289" s="230"/>
      <c r="T289" s="231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32" t="s">
        <v>129</v>
      </c>
      <c r="AU289" s="232" t="s">
        <v>82</v>
      </c>
      <c r="AV289" s="13" t="s">
        <v>80</v>
      </c>
      <c r="AW289" s="13" t="s">
        <v>33</v>
      </c>
      <c r="AX289" s="13" t="s">
        <v>72</v>
      </c>
      <c r="AY289" s="232" t="s">
        <v>114</v>
      </c>
    </row>
    <row r="290" s="14" customFormat="1">
      <c r="A290" s="14"/>
      <c r="B290" s="233"/>
      <c r="C290" s="234"/>
      <c r="D290" s="218" t="s">
        <v>129</v>
      </c>
      <c r="E290" s="235" t="s">
        <v>19</v>
      </c>
      <c r="F290" s="236" t="s">
        <v>336</v>
      </c>
      <c r="G290" s="234"/>
      <c r="H290" s="237">
        <v>250</v>
      </c>
      <c r="I290" s="238"/>
      <c r="J290" s="234"/>
      <c r="K290" s="234"/>
      <c r="L290" s="239"/>
      <c r="M290" s="240"/>
      <c r="N290" s="241"/>
      <c r="O290" s="241"/>
      <c r="P290" s="241"/>
      <c r="Q290" s="241"/>
      <c r="R290" s="241"/>
      <c r="S290" s="241"/>
      <c r="T290" s="242"/>
      <c r="U290" s="14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T290" s="243" t="s">
        <v>129</v>
      </c>
      <c r="AU290" s="243" t="s">
        <v>82</v>
      </c>
      <c r="AV290" s="14" t="s">
        <v>82</v>
      </c>
      <c r="AW290" s="14" t="s">
        <v>33</v>
      </c>
      <c r="AX290" s="14" t="s">
        <v>72</v>
      </c>
      <c r="AY290" s="243" t="s">
        <v>114</v>
      </c>
    </row>
    <row r="291" s="13" customFormat="1">
      <c r="A291" s="13"/>
      <c r="B291" s="223"/>
      <c r="C291" s="224"/>
      <c r="D291" s="218" t="s">
        <v>129</v>
      </c>
      <c r="E291" s="225" t="s">
        <v>19</v>
      </c>
      <c r="F291" s="226" t="s">
        <v>369</v>
      </c>
      <c r="G291" s="224"/>
      <c r="H291" s="225" t="s">
        <v>19</v>
      </c>
      <c r="I291" s="227"/>
      <c r="J291" s="224"/>
      <c r="K291" s="224"/>
      <c r="L291" s="228"/>
      <c r="M291" s="229"/>
      <c r="N291" s="230"/>
      <c r="O291" s="230"/>
      <c r="P291" s="230"/>
      <c r="Q291" s="230"/>
      <c r="R291" s="230"/>
      <c r="S291" s="230"/>
      <c r="T291" s="231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32" t="s">
        <v>129</v>
      </c>
      <c r="AU291" s="232" t="s">
        <v>82</v>
      </c>
      <c r="AV291" s="13" t="s">
        <v>80</v>
      </c>
      <c r="AW291" s="13" t="s">
        <v>33</v>
      </c>
      <c r="AX291" s="13" t="s">
        <v>72</v>
      </c>
      <c r="AY291" s="232" t="s">
        <v>114</v>
      </c>
    </row>
    <row r="292" s="14" customFormat="1">
      <c r="A292" s="14"/>
      <c r="B292" s="233"/>
      <c r="C292" s="234"/>
      <c r="D292" s="218" t="s">
        <v>129</v>
      </c>
      <c r="E292" s="235" t="s">
        <v>19</v>
      </c>
      <c r="F292" s="236" t="s">
        <v>336</v>
      </c>
      <c r="G292" s="234"/>
      <c r="H292" s="237">
        <v>250</v>
      </c>
      <c r="I292" s="238"/>
      <c r="J292" s="234"/>
      <c r="K292" s="234"/>
      <c r="L292" s="239"/>
      <c r="M292" s="240"/>
      <c r="N292" s="241"/>
      <c r="O292" s="241"/>
      <c r="P292" s="241"/>
      <c r="Q292" s="241"/>
      <c r="R292" s="241"/>
      <c r="S292" s="241"/>
      <c r="T292" s="242"/>
      <c r="U292" s="14"/>
      <c r="V292" s="14"/>
      <c r="W292" s="14"/>
      <c r="X292" s="14"/>
      <c r="Y292" s="14"/>
      <c r="Z292" s="14"/>
      <c r="AA292" s="14"/>
      <c r="AB292" s="14"/>
      <c r="AC292" s="14"/>
      <c r="AD292" s="14"/>
      <c r="AE292" s="14"/>
      <c r="AT292" s="243" t="s">
        <v>129</v>
      </c>
      <c r="AU292" s="243" t="s">
        <v>82</v>
      </c>
      <c r="AV292" s="14" t="s">
        <v>82</v>
      </c>
      <c r="AW292" s="14" t="s">
        <v>33</v>
      </c>
      <c r="AX292" s="14" t="s">
        <v>72</v>
      </c>
      <c r="AY292" s="243" t="s">
        <v>114</v>
      </c>
    </row>
    <row r="293" s="13" customFormat="1">
      <c r="A293" s="13"/>
      <c r="B293" s="223"/>
      <c r="C293" s="224"/>
      <c r="D293" s="218" t="s">
        <v>129</v>
      </c>
      <c r="E293" s="225" t="s">
        <v>19</v>
      </c>
      <c r="F293" s="226" t="s">
        <v>337</v>
      </c>
      <c r="G293" s="224"/>
      <c r="H293" s="225" t="s">
        <v>19</v>
      </c>
      <c r="I293" s="227"/>
      <c r="J293" s="224"/>
      <c r="K293" s="224"/>
      <c r="L293" s="228"/>
      <c r="M293" s="229"/>
      <c r="N293" s="230"/>
      <c r="O293" s="230"/>
      <c r="P293" s="230"/>
      <c r="Q293" s="230"/>
      <c r="R293" s="230"/>
      <c r="S293" s="230"/>
      <c r="T293" s="231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32" t="s">
        <v>129</v>
      </c>
      <c r="AU293" s="232" t="s">
        <v>82</v>
      </c>
      <c r="AV293" s="13" t="s">
        <v>80</v>
      </c>
      <c r="AW293" s="13" t="s">
        <v>33</v>
      </c>
      <c r="AX293" s="13" t="s">
        <v>72</v>
      </c>
      <c r="AY293" s="232" t="s">
        <v>114</v>
      </c>
    </row>
    <row r="294" s="13" customFormat="1">
      <c r="A294" s="13"/>
      <c r="B294" s="223"/>
      <c r="C294" s="224"/>
      <c r="D294" s="218" t="s">
        <v>129</v>
      </c>
      <c r="E294" s="225" t="s">
        <v>19</v>
      </c>
      <c r="F294" s="226" t="s">
        <v>369</v>
      </c>
      <c r="G294" s="224"/>
      <c r="H294" s="225" t="s">
        <v>19</v>
      </c>
      <c r="I294" s="227"/>
      <c r="J294" s="224"/>
      <c r="K294" s="224"/>
      <c r="L294" s="228"/>
      <c r="M294" s="229"/>
      <c r="N294" s="230"/>
      <c r="O294" s="230"/>
      <c r="P294" s="230"/>
      <c r="Q294" s="230"/>
      <c r="R294" s="230"/>
      <c r="S294" s="230"/>
      <c r="T294" s="231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32" t="s">
        <v>129</v>
      </c>
      <c r="AU294" s="232" t="s">
        <v>82</v>
      </c>
      <c r="AV294" s="13" t="s">
        <v>80</v>
      </c>
      <c r="AW294" s="13" t="s">
        <v>33</v>
      </c>
      <c r="AX294" s="13" t="s">
        <v>72</v>
      </c>
      <c r="AY294" s="232" t="s">
        <v>114</v>
      </c>
    </row>
    <row r="295" s="14" customFormat="1">
      <c r="A295" s="14"/>
      <c r="B295" s="233"/>
      <c r="C295" s="234"/>
      <c r="D295" s="218" t="s">
        <v>129</v>
      </c>
      <c r="E295" s="235" t="s">
        <v>19</v>
      </c>
      <c r="F295" s="236" t="s">
        <v>338</v>
      </c>
      <c r="G295" s="234"/>
      <c r="H295" s="237">
        <v>5.5</v>
      </c>
      <c r="I295" s="238"/>
      <c r="J295" s="234"/>
      <c r="K295" s="234"/>
      <c r="L295" s="239"/>
      <c r="M295" s="240"/>
      <c r="N295" s="241"/>
      <c r="O295" s="241"/>
      <c r="P295" s="241"/>
      <c r="Q295" s="241"/>
      <c r="R295" s="241"/>
      <c r="S295" s="241"/>
      <c r="T295" s="242"/>
      <c r="U295" s="14"/>
      <c r="V295" s="14"/>
      <c r="W295" s="14"/>
      <c r="X295" s="14"/>
      <c r="Y295" s="14"/>
      <c r="Z295" s="14"/>
      <c r="AA295" s="14"/>
      <c r="AB295" s="14"/>
      <c r="AC295" s="14"/>
      <c r="AD295" s="14"/>
      <c r="AE295" s="14"/>
      <c r="AT295" s="243" t="s">
        <v>129</v>
      </c>
      <c r="AU295" s="243" t="s">
        <v>82</v>
      </c>
      <c r="AV295" s="14" t="s">
        <v>82</v>
      </c>
      <c r="AW295" s="14" t="s">
        <v>33</v>
      </c>
      <c r="AX295" s="14" t="s">
        <v>72</v>
      </c>
      <c r="AY295" s="243" t="s">
        <v>114</v>
      </c>
    </row>
    <row r="296" s="13" customFormat="1">
      <c r="A296" s="13"/>
      <c r="B296" s="223"/>
      <c r="C296" s="224"/>
      <c r="D296" s="218" t="s">
        <v>129</v>
      </c>
      <c r="E296" s="225" t="s">
        <v>19</v>
      </c>
      <c r="F296" s="226" t="s">
        <v>328</v>
      </c>
      <c r="G296" s="224"/>
      <c r="H296" s="225" t="s">
        <v>19</v>
      </c>
      <c r="I296" s="227"/>
      <c r="J296" s="224"/>
      <c r="K296" s="224"/>
      <c r="L296" s="228"/>
      <c r="M296" s="229"/>
      <c r="N296" s="230"/>
      <c r="O296" s="230"/>
      <c r="P296" s="230"/>
      <c r="Q296" s="230"/>
      <c r="R296" s="230"/>
      <c r="S296" s="230"/>
      <c r="T296" s="231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32" t="s">
        <v>129</v>
      </c>
      <c r="AU296" s="232" t="s">
        <v>82</v>
      </c>
      <c r="AV296" s="13" t="s">
        <v>80</v>
      </c>
      <c r="AW296" s="13" t="s">
        <v>33</v>
      </c>
      <c r="AX296" s="13" t="s">
        <v>72</v>
      </c>
      <c r="AY296" s="232" t="s">
        <v>114</v>
      </c>
    </row>
    <row r="297" s="13" customFormat="1">
      <c r="A297" s="13"/>
      <c r="B297" s="223"/>
      <c r="C297" s="224"/>
      <c r="D297" s="218" t="s">
        <v>129</v>
      </c>
      <c r="E297" s="225" t="s">
        <v>19</v>
      </c>
      <c r="F297" s="226" t="s">
        <v>368</v>
      </c>
      <c r="G297" s="224"/>
      <c r="H297" s="225" t="s">
        <v>19</v>
      </c>
      <c r="I297" s="227"/>
      <c r="J297" s="224"/>
      <c r="K297" s="224"/>
      <c r="L297" s="228"/>
      <c r="M297" s="229"/>
      <c r="N297" s="230"/>
      <c r="O297" s="230"/>
      <c r="P297" s="230"/>
      <c r="Q297" s="230"/>
      <c r="R297" s="230"/>
      <c r="S297" s="230"/>
      <c r="T297" s="231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32" t="s">
        <v>129</v>
      </c>
      <c r="AU297" s="232" t="s">
        <v>82</v>
      </c>
      <c r="AV297" s="13" t="s">
        <v>80</v>
      </c>
      <c r="AW297" s="13" t="s">
        <v>33</v>
      </c>
      <c r="AX297" s="13" t="s">
        <v>72</v>
      </c>
      <c r="AY297" s="232" t="s">
        <v>114</v>
      </c>
    </row>
    <row r="298" s="14" customFormat="1">
      <c r="A298" s="14"/>
      <c r="B298" s="233"/>
      <c r="C298" s="234"/>
      <c r="D298" s="218" t="s">
        <v>129</v>
      </c>
      <c r="E298" s="235" t="s">
        <v>19</v>
      </c>
      <c r="F298" s="236" t="s">
        <v>329</v>
      </c>
      <c r="G298" s="234"/>
      <c r="H298" s="237">
        <v>1.5</v>
      </c>
      <c r="I298" s="238"/>
      <c r="J298" s="234"/>
      <c r="K298" s="234"/>
      <c r="L298" s="239"/>
      <c r="M298" s="240"/>
      <c r="N298" s="241"/>
      <c r="O298" s="241"/>
      <c r="P298" s="241"/>
      <c r="Q298" s="241"/>
      <c r="R298" s="241"/>
      <c r="S298" s="241"/>
      <c r="T298" s="242"/>
      <c r="U298" s="14"/>
      <c r="V298" s="14"/>
      <c r="W298" s="14"/>
      <c r="X298" s="14"/>
      <c r="Y298" s="14"/>
      <c r="Z298" s="14"/>
      <c r="AA298" s="14"/>
      <c r="AB298" s="14"/>
      <c r="AC298" s="14"/>
      <c r="AD298" s="14"/>
      <c r="AE298" s="14"/>
      <c r="AT298" s="243" t="s">
        <v>129</v>
      </c>
      <c r="AU298" s="243" t="s">
        <v>82</v>
      </c>
      <c r="AV298" s="14" t="s">
        <v>82</v>
      </c>
      <c r="AW298" s="14" t="s">
        <v>33</v>
      </c>
      <c r="AX298" s="14" t="s">
        <v>72</v>
      </c>
      <c r="AY298" s="243" t="s">
        <v>114</v>
      </c>
    </row>
    <row r="299" s="13" customFormat="1">
      <c r="A299" s="13"/>
      <c r="B299" s="223"/>
      <c r="C299" s="224"/>
      <c r="D299" s="218" t="s">
        <v>129</v>
      </c>
      <c r="E299" s="225" t="s">
        <v>19</v>
      </c>
      <c r="F299" s="226" t="s">
        <v>369</v>
      </c>
      <c r="G299" s="224"/>
      <c r="H299" s="225" t="s">
        <v>19</v>
      </c>
      <c r="I299" s="227"/>
      <c r="J299" s="224"/>
      <c r="K299" s="224"/>
      <c r="L299" s="228"/>
      <c r="M299" s="229"/>
      <c r="N299" s="230"/>
      <c r="O299" s="230"/>
      <c r="P299" s="230"/>
      <c r="Q299" s="230"/>
      <c r="R299" s="230"/>
      <c r="S299" s="230"/>
      <c r="T299" s="231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32" t="s">
        <v>129</v>
      </c>
      <c r="AU299" s="232" t="s">
        <v>82</v>
      </c>
      <c r="AV299" s="13" t="s">
        <v>80</v>
      </c>
      <c r="AW299" s="13" t="s">
        <v>33</v>
      </c>
      <c r="AX299" s="13" t="s">
        <v>72</v>
      </c>
      <c r="AY299" s="232" t="s">
        <v>114</v>
      </c>
    </row>
    <row r="300" s="14" customFormat="1">
      <c r="A300" s="14"/>
      <c r="B300" s="233"/>
      <c r="C300" s="234"/>
      <c r="D300" s="218" t="s">
        <v>129</v>
      </c>
      <c r="E300" s="235" t="s">
        <v>19</v>
      </c>
      <c r="F300" s="236" t="s">
        <v>329</v>
      </c>
      <c r="G300" s="234"/>
      <c r="H300" s="237">
        <v>1.5</v>
      </c>
      <c r="I300" s="238"/>
      <c r="J300" s="234"/>
      <c r="K300" s="234"/>
      <c r="L300" s="239"/>
      <c r="M300" s="240"/>
      <c r="N300" s="241"/>
      <c r="O300" s="241"/>
      <c r="P300" s="241"/>
      <c r="Q300" s="241"/>
      <c r="R300" s="241"/>
      <c r="S300" s="241"/>
      <c r="T300" s="242"/>
      <c r="U300" s="14"/>
      <c r="V300" s="14"/>
      <c r="W300" s="14"/>
      <c r="X300" s="14"/>
      <c r="Y300" s="14"/>
      <c r="Z300" s="14"/>
      <c r="AA300" s="14"/>
      <c r="AB300" s="14"/>
      <c r="AC300" s="14"/>
      <c r="AD300" s="14"/>
      <c r="AE300" s="14"/>
      <c r="AT300" s="243" t="s">
        <v>129</v>
      </c>
      <c r="AU300" s="243" t="s">
        <v>82</v>
      </c>
      <c r="AV300" s="14" t="s">
        <v>82</v>
      </c>
      <c r="AW300" s="14" t="s">
        <v>33</v>
      </c>
      <c r="AX300" s="14" t="s">
        <v>72</v>
      </c>
      <c r="AY300" s="243" t="s">
        <v>114</v>
      </c>
    </row>
    <row r="301" s="15" customFormat="1">
      <c r="A301" s="15"/>
      <c r="B301" s="244"/>
      <c r="C301" s="245"/>
      <c r="D301" s="218" t="s">
        <v>129</v>
      </c>
      <c r="E301" s="246" t="s">
        <v>19</v>
      </c>
      <c r="F301" s="247" t="s">
        <v>131</v>
      </c>
      <c r="G301" s="245"/>
      <c r="H301" s="248">
        <v>508.5</v>
      </c>
      <c r="I301" s="249"/>
      <c r="J301" s="245"/>
      <c r="K301" s="245"/>
      <c r="L301" s="250"/>
      <c r="M301" s="251"/>
      <c r="N301" s="252"/>
      <c r="O301" s="252"/>
      <c r="P301" s="252"/>
      <c r="Q301" s="252"/>
      <c r="R301" s="252"/>
      <c r="S301" s="252"/>
      <c r="T301" s="253"/>
      <c r="U301" s="15"/>
      <c r="V301" s="15"/>
      <c r="W301" s="15"/>
      <c r="X301" s="15"/>
      <c r="Y301" s="15"/>
      <c r="Z301" s="15"/>
      <c r="AA301" s="15"/>
      <c r="AB301" s="15"/>
      <c r="AC301" s="15"/>
      <c r="AD301" s="15"/>
      <c r="AE301" s="15"/>
      <c r="AT301" s="254" t="s">
        <v>129</v>
      </c>
      <c r="AU301" s="254" t="s">
        <v>82</v>
      </c>
      <c r="AV301" s="15" t="s">
        <v>132</v>
      </c>
      <c r="AW301" s="15" t="s">
        <v>33</v>
      </c>
      <c r="AX301" s="15" t="s">
        <v>80</v>
      </c>
      <c r="AY301" s="254" t="s">
        <v>114</v>
      </c>
    </row>
    <row r="302" s="2" customFormat="1" ht="14.4" customHeight="1">
      <c r="A302" s="39"/>
      <c r="B302" s="40"/>
      <c r="C302" s="205" t="s">
        <v>370</v>
      </c>
      <c r="D302" s="205" t="s">
        <v>117</v>
      </c>
      <c r="E302" s="206" t="s">
        <v>371</v>
      </c>
      <c r="F302" s="207" t="s">
        <v>372</v>
      </c>
      <c r="G302" s="208" t="s">
        <v>164</v>
      </c>
      <c r="H302" s="209">
        <v>1</v>
      </c>
      <c r="I302" s="210"/>
      <c r="J302" s="211">
        <f>ROUND(I302*H302,2)</f>
        <v>0</v>
      </c>
      <c r="K302" s="207" t="s">
        <v>121</v>
      </c>
      <c r="L302" s="45"/>
      <c r="M302" s="212" t="s">
        <v>19</v>
      </c>
      <c r="N302" s="213" t="s">
        <v>43</v>
      </c>
      <c r="O302" s="85"/>
      <c r="P302" s="214">
        <f>O302*H302</f>
        <v>0</v>
      </c>
      <c r="Q302" s="214">
        <v>0</v>
      </c>
      <c r="R302" s="214">
        <f>Q302*H302</f>
        <v>0</v>
      </c>
      <c r="S302" s="214">
        <v>0</v>
      </c>
      <c r="T302" s="215">
        <f>S302*H302</f>
        <v>0</v>
      </c>
      <c r="U302" s="39"/>
      <c r="V302" s="39"/>
      <c r="W302" s="39"/>
      <c r="X302" s="39"/>
      <c r="Y302" s="39"/>
      <c r="Z302" s="39"/>
      <c r="AA302" s="39"/>
      <c r="AB302" s="39"/>
      <c r="AC302" s="39"/>
      <c r="AD302" s="39"/>
      <c r="AE302" s="39"/>
      <c r="AR302" s="216" t="s">
        <v>132</v>
      </c>
      <c r="AT302" s="216" t="s">
        <v>117</v>
      </c>
      <c r="AU302" s="216" t="s">
        <v>82</v>
      </c>
      <c r="AY302" s="18" t="s">
        <v>114</v>
      </c>
      <c r="BE302" s="217">
        <f>IF(N302="základní",J302,0)</f>
        <v>0</v>
      </c>
      <c r="BF302" s="217">
        <f>IF(N302="snížená",J302,0)</f>
        <v>0</v>
      </c>
      <c r="BG302" s="217">
        <f>IF(N302="zákl. přenesená",J302,0)</f>
        <v>0</v>
      </c>
      <c r="BH302" s="217">
        <f>IF(N302="sníž. přenesená",J302,0)</f>
        <v>0</v>
      </c>
      <c r="BI302" s="217">
        <f>IF(N302="nulová",J302,0)</f>
        <v>0</v>
      </c>
      <c r="BJ302" s="18" t="s">
        <v>80</v>
      </c>
      <c r="BK302" s="217">
        <f>ROUND(I302*H302,2)</f>
        <v>0</v>
      </c>
      <c r="BL302" s="18" t="s">
        <v>132</v>
      </c>
      <c r="BM302" s="216" t="s">
        <v>373</v>
      </c>
    </row>
    <row r="303" s="2" customFormat="1">
      <c r="A303" s="39"/>
      <c r="B303" s="40"/>
      <c r="C303" s="41"/>
      <c r="D303" s="218" t="s">
        <v>124</v>
      </c>
      <c r="E303" s="41"/>
      <c r="F303" s="219" t="s">
        <v>374</v>
      </c>
      <c r="G303" s="41"/>
      <c r="H303" s="41"/>
      <c r="I303" s="220"/>
      <c r="J303" s="41"/>
      <c r="K303" s="41"/>
      <c r="L303" s="45"/>
      <c r="M303" s="221"/>
      <c r="N303" s="222"/>
      <c r="O303" s="85"/>
      <c r="P303" s="85"/>
      <c r="Q303" s="85"/>
      <c r="R303" s="85"/>
      <c r="S303" s="85"/>
      <c r="T303" s="86"/>
      <c r="U303" s="39"/>
      <c r="V303" s="39"/>
      <c r="W303" s="39"/>
      <c r="X303" s="39"/>
      <c r="Y303" s="39"/>
      <c r="Z303" s="39"/>
      <c r="AA303" s="39"/>
      <c r="AB303" s="39"/>
      <c r="AC303" s="39"/>
      <c r="AD303" s="39"/>
      <c r="AE303" s="39"/>
      <c r="AT303" s="18" t="s">
        <v>124</v>
      </c>
      <c r="AU303" s="18" t="s">
        <v>82</v>
      </c>
    </row>
    <row r="304" s="13" customFormat="1">
      <c r="A304" s="13"/>
      <c r="B304" s="223"/>
      <c r="C304" s="224"/>
      <c r="D304" s="218" t="s">
        <v>129</v>
      </c>
      <c r="E304" s="225" t="s">
        <v>19</v>
      </c>
      <c r="F304" s="226" t="s">
        <v>243</v>
      </c>
      <c r="G304" s="224"/>
      <c r="H304" s="225" t="s">
        <v>19</v>
      </c>
      <c r="I304" s="227"/>
      <c r="J304" s="224"/>
      <c r="K304" s="224"/>
      <c r="L304" s="228"/>
      <c r="M304" s="229"/>
      <c r="N304" s="230"/>
      <c r="O304" s="230"/>
      <c r="P304" s="230"/>
      <c r="Q304" s="230"/>
      <c r="R304" s="230"/>
      <c r="S304" s="230"/>
      <c r="T304" s="231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32" t="s">
        <v>129</v>
      </c>
      <c r="AU304" s="232" t="s">
        <v>82</v>
      </c>
      <c r="AV304" s="13" t="s">
        <v>80</v>
      </c>
      <c r="AW304" s="13" t="s">
        <v>33</v>
      </c>
      <c r="AX304" s="13" t="s">
        <v>72</v>
      </c>
      <c r="AY304" s="232" t="s">
        <v>114</v>
      </c>
    </row>
    <row r="305" s="13" customFormat="1">
      <c r="A305" s="13"/>
      <c r="B305" s="223"/>
      <c r="C305" s="224"/>
      <c r="D305" s="218" t="s">
        <v>129</v>
      </c>
      <c r="E305" s="225" t="s">
        <v>19</v>
      </c>
      <c r="F305" s="226" t="s">
        <v>339</v>
      </c>
      <c r="G305" s="224"/>
      <c r="H305" s="225" t="s">
        <v>19</v>
      </c>
      <c r="I305" s="227"/>
      <c r="J305" s="224"/>
      <c r="K305" s="224"/>
      <c r="L305" s="228"/>
      <c r="M305" s="229"/>
      <c r="N305" s="230"/>
      <c r="O305" s="230"/>
      <c r="P305" s="230"/>
      <c r="Q305" s="230"/>
      <c r="R305" s="230"/>
      <c r="S305" s="230"/>
      <c r="T305" s="231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32" t="s">
        <v>129</v>
      </c>
      <c r="AU305" s="232" t="s">
        <v>82</v>
      </c>
      <c r="AV305" s="13" t="s">
        <v>80</v>
      </c>
      <c r="AW305" s="13" t="s">
        <v>33</v>
      </c>
      <c r="AX305" s="13" t="s">
        <v>72</v>
      </c>
      <c r="AY305" s="232" t="s">
        <v>114</v>
      </c>
    </row>
    <row r="306" s="13" customFormat="1">
      <c r="A306" s="13"/>
      <c r="B306" s="223"/>
      <c r="C306" s="224"/>
      <c r="D306" s="218" t="s">
        <v>129</v>
      </c>
      <c r="E306" s="225" t="s">
        <v>19</v>
      </c>
      <c r="F306" s="226" t="s">
        <v>369</v>
      </c>
      <c r="G306" s="224"/>
      <c r="H306" s="225" t="s">
        <v>19</v>
      </c>
      <c r="I306" s="227"/>
      <c r="J306" s="224"/>
      <c r="K306" s="224"/>
      <c r="L306" s="228"/>
      <c r="M306" s="229"/>
      <c r="N306" s="230"/>
      <c r="O306" s="230"/>
      <c r="P306" s="230"/>
      <c r="Q306" s="230"/>
      <c r="R306" s="230"/>
      <c r="S306" s="230"/>
      <c r="T306" s="231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32" t="s">
        <v>129</v>
      </c>
      <c r="AU306" s="232" t="s">
        <v>82</v>
      </c>
      <c r="AV306" s="13" t="s">
        <v>80</v>
      </c>
      <c r="AW306" s="13" t="s">
        <v>33</v>
      </c>
      <c r="AX306" s="13" t="s">
        <v>72</v>
      </c>
      <c r="AY306" s="232" t="s">
        <v>114</v>
      </c>
    </row>
    <row r="307" s="14" customFormat="1">
      <c r="A307" s="14"/>
      <c r="B307" s="233"/>
      <c r="C307" s="234"/>
      <c r="D307" s="218" t="s">
        <v>129</v>
      </c>
      <c r="E307" s="235" t="s">
        <v>19</v>
      </c>
      <c r="F307" s="236" t="s">
        <v>80</v>
      </c>
      <c r="G307" s="234"/>
      <c r="H307" s="237">
        <v>1</v>
      </c>
      <c r="I307" s="238"/>
      <c r="J307" s="234"/>
      <c r="K307" s="234"/>
      <c r="L307" s="239"/>
      <c r="M307" s="240"/>
      <c r="N307" s="241"/>
      <c r="O307" s="241"/>
      <c r="P307" s="241"/>
      <c r="Q307" s="241"/>
      <c r="R307" s="241"/>
      <c r="S307" s="241"/>
      <c r="T307" s="242"/>
      <c r="U307" s="14"/>
      <c r="V307" s="14"/>
      <c r="W307" s="14"/>
      <c r="X307" s="14"/>
      <c r="Y307" s="14"/>
      <c r="Z307" s="14"/>
      <c r="AA307" s="14"/>
      <c r="AB307" s="14"/>
      <c r="AC307" s="14"/>
      <c r="AD307" s="14"/>
      <c r="AE307" s="14"/>
      <c r="AT307" s="243" t="s">
        <v>129</v>
      </c>
      <c r="AU307" s="243" t="s">
        <v>82</v>
      </c>
      <c r="AV307" s="14" t="s">
        <v>82</v>
      </c>
      <c r="AW307" s="14" t="s">
        <v>33</v>
      </c>
      <c r="AX307" s="14" t="s">
        <v>72</v>
      </c>
      <c r="AY307" s="243" t="s">
        <v>114</v>
      </c>
    </row>
    <row r="308" s="15" customFormat="1">
      <c r="A308" s="15"/>
      <c r="B308" s="244"/>
      <c r="C308" s="245"/>
      <c r="D308" s="218" t="s">
        <v>129</v>
      </c>
      <c r="E308" s="246" t="s">
        <v>19</v>
      </c>
      <c r="F308" s="247" t="s">
        <v>131</v>
      </c>
      <c r="G308" s="245"/>
      <c r="H308" s="248">
        <v>1</v>
      </c>
      <c r="I308" s="249"/>
      <c r="J308" s="245"/>
      <c r="K308" s="245"/>
      <c r="L308" s="250"/>
      <c r="M308" s="251"/>
      <c r="N308" s="252"/>
      <c r="O308" s="252"/>
      <c r="P308" s="252"/>
      <c r="Q308" s="252"/>
      <c r="R308" s="252"/>
      <c r="S308" s="252"/>
      <c r="T308" s="253"/>
      <c r="U308" s="15"/>
      <c r="V308" s="15"/>
      <c r="W308" s="15"/>
      <c r="X308" s="15"/>
      <c r="Y308" s="15"/>
      <c r="Z308" s="15"/>
      <c r="AA308" s="15"/>
      <c r="AB308" s="15"/>
      <c r="AC308" s="15"/>
      <c r="AD308" s="15"/>
      <c r="AE308" s="15"/>
      <c r="AT308" s="254" t="s">
        <v>129</v>
      </c>
      <c r="AU308" s="254" t="s">
        <v>82</v>
      </c>
      <c r="AV308" s="15" t="s">
        <v>132</v>
      </c>
      <c r="AW308" s="15" t="s">
        <v>33</v>
      </c>
      <c r="AX308" s="15" t="s">
        <v>80</v>
      </c>
      <c r="AY308" s="254" t="s">
        <v>114</v>
      </c>
    </row>
    <row r="309" s="2" customFormat="1" ht="14.4" customHeight="1">
      <c r="A309" s="39"/>
      <c r="B309" s="40"/>
      <c r="C309" s="205" t="s">
        <v>375</v>
      </c>
      <c r="D309" s="205" t="s">
        <v>117</v>
      </c>
      <c r="E309" s="206" t="s">
        <v>376</v>
      </c>
      <c r="F309" s="207" t="s">
        <v>377</v>
      </c>
      <c r="G309" s="208" t="s">
        <v>164</v>
      </c>
      <c r="H309" s="209">
        <v>6.5</v>
      </c>
      <c r="I309" s="210"/>
      <c r="J309" s="211">
        <f>ROUND(I309*H309,2)</f>
        <v>0</v>
      </c>
      <c r="K309" s="207" t="s">
        <v>121</v>
      </c>
      <c r="L309" s="45"/>
      <c r="M309" s="212" t="s">
        <v>19</v>
      </c>
      <c r="N309" s="213" t="s">
        <v>43</v>
      </c>
      <c r="O309" s="85"/>
      <c r="P309" s="214">
        <f>O309*H309</f>
        <v>0</v>
      </c>
      <c r="Q309" s="214">
        <v>0</v>
      </c>
      <c r="R309" s="214">
        <f>Q309*H309</f>
        <v>0</v>
      </c>
      <c r="S309" s="214">
        <v>0</v>
      </c>
      <c r="T309" s="215">
        <f>S309*H309</f>
        <v>0</v>
      </c>
      <c r="U309" s="39"/>
      <c r="V309" s="39"/>
      <c r="W309" s="39"/>
      <c r="X309" s="39"/>
      <c r="Y309" s="39"/>
      <c r="Z309" s="39"/>
      <c r="AA309" s="39"/>
      <c r="AB309" s="39"/>
      <c r="AC309" s="39"/>
      <c r="AD309" s="39"/>
      <c r="AE309" s="39"/>
      <c r="AR309" s="216" t="s">
        <v>132</v>
      </c>
      <c r="AT309" s="216" t="s">
        <v>117</v>
      </c>
      <c r="AU309" s="216" t="s">
        <v>82</v>
      </c>
      <c r="AY309" s="18" t="s">
        <v>114</v>
      </c>
      <c r="BE309" s="217">
        <f>IF(N309="základní",J309,0)</f>
        <v>0</v>
      </c>
      <c r="BF309" s="217">
        <f>IF(N309="snížená",J309,0)</f>
        <v>0</v>
      </c>
      <c r="BG309" s="217">
        <f>IF(N309="zákl. přenesená",J309,0)</f>
        <v>0</v>
      </c>
      <c r="BH309" s="217">
        <f>IF(N309="sníž. přenesená",J309,0)</f>
        <v>0</v>
      </c>
      <c r="BI309" s="217">
        <f>IF(N309="nulová",J309,0)</f>
        <v>0</v>
      </c>
      <c r="BJ309" s="18" t="s">
        <v>80</v>
      </c>
      <c r="BK309" s="217">
        <f>ROUND(I309*H309,2)</f>
        <v>0</v>
      </c>
      <c r="BL309" s="18" t="s">
        <v>132</v>
      </c>
      <c r="BM309" s="216" t="s">
        <v>378</v>
      </c>
    </row>
    <row r="310" s="2" customFormat="1">
      <c r="A310" s="39"/>
      <c r="B310" s="40"/>
      <c r="C310" s="41"/>
      <c r="D310" s="218" t="s">
        <v>124</v>
      </c>
      <c r="E310" s="41"/>
      <c r="F310" s="219" t="s">
        <v>379</v>
      </c>
      <c r="G310" s="41"/>
      <c r="H310" s="41"/>
      <c r="I310" s="220"/>
      <c r="J310" s="41"/>
      <c r="K310" s="41"/>
      <c r="L310" s="45"/>
      <c r="M310" s="221"/>
      <c r="N310" s="222"/>
      <c r="O310" s="85"/>
      <c r="P310" s="85"/>
      <c r="Q310" s="85"/>
      <c r="R310" s="85"/>
      <c r="S310" s="85"/>
      <c r="T310" s="86"/>
      <c r="U310" s="39"/>
      <c r="V310" s="39"/>
      <c r="W310" s="39"/>
      <c r="X310" s="39"/>
      <c r="Y310" s="39"/>
      <c r="Z310" s="39"/>
      <c r="AA310" s="39"/>
      <c r="AB310" s="39"/>
      <c r="AC310" s="39"/>
      <c r="AD310" s="39"/>
      <c r="AE310" s="39"/>
      <c r="AT310" s="18" t="s">
        <v>124</v>
      </c>
      <c r="AU310" s="18" t="s">
        <v>82</v>
      </c>
    </row>
    <row r="311" s="13" customFormat="1">
      <c r="A311" s="13"/>
      <c r="B311" s="223"/>
      <c r="C311" s="224"/>
      <c r="D311" s="218" t="s">
        <v>129</v>
      </c>
      <c r="E311" s="225" t="s">
        <v>19</v>
      </c>
      <c r="F311" s="226" t="s">
        <v>243</v>
      </c>
      <c r="G311" s="224"/>
      <c r="H311" s="225" t="s">
        <v>19</v>
      </c>
      <c r="I311" s="227"/>
      <c r="J311" s="224"/>
      <c r="K311" s="224"/>
      <c r="L311" s="228"/>
      <c r="M311" s="229"/>
      <c r="N311" s="230"/>
      <c r="O311" s="230"/>
      <c r="P311" s="230"/>
      <c r="Q311" s="230"/>
      <c r="R311" s="230"/>
      <c r="S311" s="230"/>
      <c r="T311" s="231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32" t="s">
        <v>129</v>
      </c>
      <c r="AU311" s="232" t="s">
        <v>82</v>
      </c>
      <c r="AV311" s="13" t="s">
        <v>80</v>
      </c>
      <c r="AW311" s="13" t="s">
        <v>33</v>
      </c>
      <c r="AX311" s="13" t="s">
        <v>72</v>
      </c>
      <c r="AY311" s="232" t="s">
        <v>114</v>
      </c>
    </row>
    <row r="312" s="13" customFormat="1">
      <c r="A312" s="13"/>
      <c r="B312" s="223"/>
      <c r="C312" s="224"/>
      <c r="D312" s="218" t="s">
        <v>129</v>
      </c>
      <c r="E312" s="225" t="s">
        <v>19</v>
      </c>
      <c r="F312" s="226" t="s">
        <v>337</v>
      </c>
      <c r="G312" s="224"/>
      <c r="H312" s="225" t="s">
        <v>19</v>
      </c>
      <c r="I312" s="227"/>
      <c r="J312" s="224"/>
      <c r="K312" s="224"/>
      <c r="L312" s="228"/>
      <c r="M312" s="229"/>
      <c r="N312" s="230"/>
      <c r="O312" s="230"/>
      <c r="P312" s="230"/>
      <c r="Q312" s="230"/>
      <c r="R312" s="230"/>
      <c r="S312" s="230"/>
      <c r="T312" s="231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32" t="s">
        <v>129</v>
      </c>
      <c r="AU312" s="232" t="s">
        <v>82</v>
      </c>
      <c r="AV312" s="13" t="s">
        <v>80</v>
      </c>
      <c r="AW312" s="13" t="s">
        <v>33</v>
      </c>
      <c r="AX312" s="13" t="s">
        <v>72</v>
      </c>
      <c r="AY312" s="232" t="s">
        <v>114</v>
      </c>
    </row>
    <row r="313" s="13" customFormat="1">
      <c r="A313" s="13"/>
      <c r="B313" s="223"/>
      <c r="C313" s="224"/>
      <c r="D313" s="218" t="s">
        <v>129</v>
      </c>
      <c r="E313" s="225" t="s">
        <v>19</v>
      </c>
      <c r="F313" s="226" t="s">
        <v>368</v>
      </c>
      <c r="G313" s="224"/>
      <c r="H313" s="225" t="s">
        <v>19</v>
      </c>
      <c r="I313" s="227"/>
      <c r="J313" s="224"/>
      <c r="K313" s="224"/>
      <c r="L313" s="228"/>
      <c r="M313" s="229"/>
      <c r="N313" s="230"/>
      <c r="O313" s="230"/>
      <c r="P313" s="230"/>
      <c r="Q313" s="230"/>
      <c r="R313" s="230"/>
      <c r="S313" s="230"/>
      <c r="T313" s="231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32" t="s">
        <v>129</v>
      </c>
      <c r="AU313" s="232" t="s">
        <v>82</v>
      </c>
      <c r="AV313" s="13" t="s">
        <v>80</v>
      </c>
      <c r="AW313" s="13" t="s">
        <v>33</v>
      </c>
      <c r="AX313" s="13" t="s">
        <v>72</v>
      </c>
      <c r="AY313" s="232" t="s">
        <v>114</v>
      </c>
    </row>
    <row r="314" s="14" customFormat="1">
      <c r="A314" s="14"/>
      <c r="B314" s="233"/>
      <c r="C314" s="234"/>
      <c r="D314" s="218" t="s">
        <v>129</v>
      </c>
      <c r="E314" s="235" t="s">
        <v>19</v>
      </c>
      <c r="F314" s="236" t="s">
        <v>338</v>
      </c>
      <c r="G314" s="234"/>
      <c r="H314" s="237">
        <v>5.5</v>
      </c>
      <c r="I314" s="238"/>
      <c r="J314" s="234"/>
      <c r="K314" s="234"/>
      <c r="L314" s="239"/>
      <c r="M314" s="240"/>
      <c r="N314" s="241"/>
      <c r="O314" s="241"/>
      <c r="P314" s="241"/>
      <c r="Q314" s="241"/>
      <c r="R314" s="241"/>
      <c r="S314" s="241"/>
      <c r="T314" s="242"/>
      <c r="U314" s="14"/>
      <c r="V314" s="14"/>
      <c r="W314" s="14"/>
      <c r="X314" s="14"/>
      <c r="Y314" s="14"/>
      <c r="Z314" s="14"/>
      <c r="AA314" s="14"/>
      <c r="AB314" s="14"/>
      <c r="AC314" s="14"/>
      <c r="AD314" s="14"/>
      <c r="AE314" s="14"/>
      <c r="AT314" s="243" t="s">
        <v>129</v>
      </c>
      <c r="AU314" s="243" t="s">
        <v>82</v>
      </c>
      <c r="AV314" s="14" t="s">
        <v>82</v>
      </c>
      <c r="AW314" s="14" t="s">
        <v>33</v>
      </c>
      <c r="AX314" s="14" t="s">
        <v>72</v>
      </c>
      <c r="AY314" s="243" t="s">
        <v>114</v>
      </c>
    </row>
    <row r="315" s="13" customFormat="1">
      <c r="A315" s="13"/>
      <c r="B315" s="223"/>
      <c r="C315" s="224"/>
      <c r="D315" s="218" t="s">
        <v>129</v>
      </c>
      <c r="E315" s="225" t="s">
        <v>19</v>
      </c>
      <c r="F315" s="226" t="s">
        <v>339</v>
      </c>
      <c r="G315" s="224"/>
      <c r="H315" s="225" t="s">
        <v>19</v>
      </c>
      <c r="I315" s="227"/>
      <c r="J315" s="224"/>
      <c r="K315" s="224"/>
      <c r="L315" s="228"/>
      <c r="M315" s="229"/>
      <c r="N315" s="230"/>
      <c r="O315" s="230"/>
      <c r="P315" s="230"/>
      <c r="Q315" s="230"/>
      <c r="R315" s="230"/>
      <c r="S315" s="230"/>
      <c r="T315" s="231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32" t="s">
        <v>129</v>
      </c>
      <c r="AU315" s="232" t="s">
        <v>82</v>
      </c>
      <c r="AV315" s="13" t="s">
        <v>80</v>
      </c>
      <c r="AW315" s="13" t="s">
        <v>33</v>
      </c>
      <c r="AX315" s="13" t="s">
        <v>72</v>
      </c>
      <c r="AY315" s="232" t="s">
        <v>114</v>
      </c>
    </row>
    <row r="316" s="13" customFormat="1">
      <c r="A316" s="13"/>
      <c r="B316" s="223"/>
      <c r="C316" s="224"/>
      <c r="D316" s="218" t="s">
        <v>129</v>
      </c>
      <c r="E316" s="225" t="s">
        <v>19</v>
      </c>
      <c r="F316" s="226" t="s">
        <v>368</v>
      </c>
      <c r="G316" s="224"/>
      <c r="H316" s="225" t="s">
        <v>19</v>
      </c>
      <c r="I316" s="227"/>
      <c r="J316" s="224"/>
      <c r="K316" s="224"/>
      <c r="L316" s="228"/>
      <c r="M316" s="229"/>
      <c r="N316" s="230"/>
      <c r="O316" s="230"/>
      <c r="P316" s="230"/>
      <c r="Q316" s="230"/>
      <c r="R316" s="230"/>
      <c r="S316" s="230"/>
      <c r="T316" s="231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32" t="s">
        <v>129</v>
      </c>
      <c r="AU316" s="232" t="s">
        <v>82</v>
      </c>
      <c r="AV316" s="13" t="s">
        <v>80</v>
      </c>
      <c r="AW316" s="13" t="s">
        <v>33</v>
      </c>
      <c r="AX316" s="13" t="s">
        <v>72</v>
      </c>
      <c r="AY316" s="232" t="s">
        <v>114</v>
      </c>
    </row>
    <row r="317" s="14" customFormat="1">
      <c r="A317" s="14"/>
      <c r="B317" s="233"/>
      <c r="C317" s="234"/>
      <c r="D317" s="218" t="s">
        <v>129</v>
      </c>
      <c r="E317" s="235" t="s">
        <v>19</v>
      </c>
      <c r="F317" s="236" t="s">
        <v>80</v>
      </c>
      <c r="G317" s="234"/>
      <c r="H317" s="237">
        <v>1</v>
      </c>
      <c r="I317" s="238"/>
      <c r="J317" s="234"/>
      <c r="K317" s="234"/>
      <c r="L317" s="239"/>
      <c r="M317" s="240"/>
      <c r="N317" s="241"/>
      <c r="O317" s="241"/>
      <c r="P317" s="241"/>
      <c r="Q317" s="241"/>
      <c r="R317" s="241"/>
      <c r="S317" s="241"/>
      <c r="T317" s="242"/>
      <c r="U317" s="14"/>
      <c r="V317" s="14"/>
      <c r="W317" s="14"/>
      <c r="X317" s="14"/>
      <c r="Y317" s="14"/>
      <c r="Z317" s="14"/>
      <c r="AA317" s="14"/>
      <c r="AB317" s="14"/>
      <c r="AC317" s="14"/>
      <c r="AD317" s="14"/>
      <c r="AE317" s="14"/>
      <c r="AT317" s="243" t="s">
        <v>129</v>
      </c>
      <c r="AU317" s="243" t="s">
        <v>82</v>
      </c>
      <c r="AV317" s="14" t="s">
        <v>82</v>
      </c>
      <c r="AW317" s="14" t="s">
        <v>33</v>
      </c>
      <c r="AX317" s="14" t="s">
        <v>72</v>
      </c>
      <c r="AY317" s="243" t="s">
        <v>114</v>
      </c>
    </row>
    <row r="318" s="15" customFormat="1">
      <c r="A318" s="15"/>
      <c r="B318" s="244"/>
      <c r="C318" s="245"/>
      <c r="D318" s="218" t="s">
        <v>129</v>
      </c>
      <c r="E318" s="246" t="s">
        <v>19</v>
      </c>
      <c r="F318" s="247" t="s">
        <v>131</v>
      </c>
      <c r="G318" s="245"/>
      <c r="H318" s="248">
        <v>6.5</v>
      </c>
      <c r="I318" s="249"/>
      <c r="J318" s="245"/>
      <c r="K318" s="245"/>
      <c r="L318" s="250"/>
      <c r="M318" s="251"/>
      <c r="N318" s="252"/>
      <c r="O318" s="252"/>
      <c r="P318" s="252"/>
      <c r="Q318" s="252"/>
      <c r="R318" s="252"/>
      <c r="S318" s="252"/>
      <c r="T318" s="253"/>
      <c r="U318" s="15"/>
      <c r="V318" s="15"/>
      <c r="W318" s="15"/>
      <c r="X318" s="15"/>
      <c r="Y318" s="15"/>
      <c r="Z318" s="15"/>
      <c r="AA318" s="15"/>
      <c r="AB318" s="15"/>
      <c r="AC318" s="15"/>
      <c r="AD318" s="15"/>
      <c r="AE318" s="15"/>
      <c r="AT318" s="254" t="s">
        <v>129</v>
      </c>
      <c r="AU318" s="254" t="s">
        <v>82</v>
      </c>
      <c r="AV318" s="15" t="s">
        <v>132</v>
      </c>
      <c r="AW318" s="15" t="s">
        <v>33</v>
      </c>
      <c r="AX318" s="15" t="s">
        <v>80</v>
      </c>
      <c r="AY318" s="254" t="s">
        <v>114</v>
      </c>
    </row>
    <row r="319" s="2" customFormat="1" ht="14.4" customHeight="1">
      <c r="A319" s="39"/>
      <c r="B319" s="40"/>
      <c r="C319" s="205" t="s">
        <v>215</v>
      </c>
      <c r="D319" s="205" t="s">
        <v>117</v>
      </c>
      <c r="E319" s="206" t="s">
        <v>380</v>
      </c>
      <c r="F319" s="207" t="s">
        <v>381</v>
      </c>
      <c r="G319" s="208" t="s">
        <v>164</v>
      </c>
      <c r="H319" s="209">
        <v>250</v>
      </c>
      <c r="I319" s="210"/>
      <c r="J319" s="211">
        <f>ROUND(I319*H319,2)</f>
        <v>0</v>
      </c>
      <c r="K319" s="207" t="s">
        <v>121</v>
      </c>
      <c r="L319" s="45"/>
      <c r="M319" s="212" t="s">
        <v>19</v>
      </c>
      <c r="N319" s="213" t="s">
        <v>43</v>
      </c>
      <c r="O319" s="85"/>
      <c r="P319" s="214">
        <f>O319*H319</f>
        <v>0</v>
      </c>
      <c r="Q319" s="214">
        <v>0</v>
      </c>
      <c r="R319" s="214">
        <f>Q319*H319</f>
        <v>0</v>
      </c>
      <c r="S319" s="214">
        <v>0</v>
      </c>
      <c r="T319" s="215">
        <f>S319*H319</f>
        <v>0</v>
      </c>
      <c r="U319" s="39"/>
      <c r="V319" s="39"/>
      <c r="W319" s="39"/>
      <c r="X319" s="39"/>
      <c r="Y319" s="39"/>
      <c r="Z319" s="39"/>
      <c r="AA319" s="39"/>
      <c r="AB319" s="39"/>
      <c r="AC319" s="39"/>
      <c r="AD319" s="39"/>
      <c r="AE319" s="39"/>
      <c r="AR319" s="216" t="s">
        <v>132</v>
      </c>
      <c r="AT319" s="216" t="s">
        <v>117</v>
      </c>
      <c r="AU319" s="216" t="s">
        <v>82</v>
      </c>
      <c r="AY319" s="18" t="s">
        <v>114</v>
      </c>
      <c r="BE319" s="217">
        <f>IF(N319="základní",J319,0)</f>
        <v>0</v>
      </c>
      <c r="BF319" s="217">
        <f>IF(N319="snížená",J319,0)</f>
        <v>0</v>
      </c>
      <c r="BG319" s="217">
        <f>IF(N319="zákl. přenesená",J319,0)</f>
        <v>0</v>
      </c>
      <c r="BH319" s="217">
        <f>IF(N319="sníž. přenesená",J319,0)</f>
        <v>0</v>
      </c>
      <c r="BI319" s="217">
        <f>IF(N319="nulová",J319,0)</f>
        <v>0</v>
      </c>
      <c r="BJ319" s="18" t="s">
        <v>80</v>
      </c>
      <c r="BK319" s="217">
        <f>ROUND(I319*H319,2)</f>
        <v>0</v>
      </c>
      <c r="BL319" s="18" t="s">
        <v>132</v>
      </c>
      <c r="BM319" s="216" t="s">
        <v>382</v>
      </c>
    </row>
    <row r="320" s="2" customFormat="1">
      <c r="A320" s="39"/>
      <c r="B320" s="40"/>
      <c r="C320" s="41"/>
      <c r="D320" s="218" t="s">
        <v>124</v>
      </c>
      <c r="E320" s="41"/>
      <c r="F320" s="219" t="s">
        <v>383</v>
      </c>
      <c r="G320" s="41"/>
      <c r="H320" s="41"/>
      <c r="I320" s="220"/>
      <c r="J320" s="41"/>
      <c r="K320" s="41"/>
      <c r="L320" s="45"/>
      <c r="M320" s="221"/>
      <c r="N320" s="222"/>
      <c r="O320" s="85"/>
      <c r="P320" s="85"/>
      <c r="Q320" s="85"/>
      <c r="R320" s="85"/>
      <c r="S320" s="85"/>
      <c r="T320" s="86"/>
      <c r="U320" s="39"/>
      <c r="V320" s="39"/>
      <c r="W320" s="39"/>
      <c r="X320" s="39"/>
      <c r="Y320" s="39"/>
      <c r="Z320" s="39"/>
      <c r="AA320" s="39"/>
      <c r="AB320" s="39"/>
      <c r="AC320" s="39"/>
      <c r="AD320" s="39"/>
      <c r="AE320" s="39"/>
      <c r="AT320" s="18" t="s">
        <v>124</v>
      </c>
      <c r="AU320" s="18" t="s">
        <v>82</v>
      </c>
    </row>
    <row r="321" s="13" customFormat="1">
      <c r="A321" s="13"/>
      <c r="B321" s="223"/>
      <c r="C321" s="224"/>
      <c r="D321" s="218" t="s">
        <v>129</v>
      </c>
      <c r="E321" s="225" t="s">
        <v>19</v>
      </c>
      <c r="F321" s="226" t="s">
        <v>243</v>
      </c>
      <c r="G321" s="224"/>
      <c r="H321" s="225" t="s">
        <v>19</v>
      </c>
      <c r="I321" s="227"/>
      <c r="J321" s="224"/>
      <c r="K321" s="224"/>
      <c r="L321" s="228"/>
      <c r="M321" s="229"/>
      <c r="N321" s="230"/>
      <c r="O321" s="230"/>
      <c r="P321" s="230"/>
      <c r="Q321" s="230"/>
      <c r="R321" s="230"/>
      <c r="S321" s="230"/>
      <c r="T321" s="231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32" t="s">
        <v>129</v>
      </c>
      <c r="AU321" s="232" t="s">
        <v>82</v>
      </c>
      <c r="AV321" s="13" t="s">
        <v>80</v>
      </c>
      <c r="AW321" s="13" t="s">
        <v>33</v>
      </c>
      <c r="AX321" s="13" t="s">
        <v>72</v>
      </c>
      <c r="AY321" s="232" t="s">
        <v>114</v>
      </c>
    </row>
    <row r="322" s="13" customFormat="1">
      <c r="A322" s="13"/>
      <c r="B322" s="223"/>
      <c r="C322" s="224"/>
      <c r="D322" s="218" t="s">
        <v>129</v>
      </c>
      <c r="E322" s="225" t="s">
        <v>19</v>
      </c>
      <c r="F322" s="226" t="s">
        <v>335</v>
      </c>
      <c r="G322" s="224"/>
      <c r="H322" s="225" t="s">
        <v>19</v>
      </c>
      <c r="I322" s="227"/>
      <c r="J322" s="224"/>
      <c r="K322" s="224"/>
      <c r="L322" s="228"/>
      <c r="M322" s="229"/>
      <c r="N322" s="230"/>
      <c r="O322" s="230"/>
      <c r="P322" s="230"/>
      <c r="Q322" s="230"/>
      <c r="R322" s="230"/>
      <c r="S322" s="230"/>
      <c r="T322" s="231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32" t="s">
        <v>129</v>
      </c>
      <c r="AU322" s="232" t="s">
        <v>82</v>
      </c>
      <c r="AV322" s="13" t="s">
        <v>80</v>
      </c>
      <c r="AW322" s="13" t="s">
        <v>33</v>
      </c>
      <c r="AX322" s="13" t="s">
        <v>72</v>
      </c>
      <c r="AY322" s="232" t="s">
        <v>114</v>
      </c>
    </row>
    <row r="323" s="14" customFormat="1">
      <c r="A323" s="14"/>
      <c r="B323" s="233"/>
      <c r="C323" s="234"/>
      <c r="D323" s="218" t="s">
        <v>129</v>
      </c>
      <c r="E323" s="235" t="s">
        <v>19</v>
      </c>
      <c r="F323" s="236" t="s">
        <v>336</v>
      </c>
      <c r="G323" s="234"/>
      <c r="H323" s="237">
        <v>250</v>
      </c>
      <c r="I323" s="238"/>
      <c r="J323" s="234"/>
      <c r="K323" s="234"/>
      <c r="L323" s="239"/>
      <c r="M323" s="240"/>
      <c r="N323" s="241"/>
      <c r="O323" s="241"/>
      <c r="P323" s="241"/>
      <c r="Q323" s="241"/>
      <c r="R323" s="241"/>
      <c r="S323" s="241"/>
      <c r="T323" s="242"/>
      <c r="U323" s="14"/>
      <c r="V323" s="14"/>
      <c r="W323" s="14"/>
      <c r="X323" s="14"/>
      <c r="Y323" s="14"/>
      <c r="Z323" s="14"/>
      <c r="AA323" s="14"/>
      <c r="AB323" s="14"/>
      <c r="AC323" s="14"/>
      <c r="AD323" s="14"/>
      <c r="AE323" s="14"/>
      <c r="AT323" s="243" t="s">
        <v>129</v>
      </c>
      <c r="AU323" s="243" t="s">
        <v>82</v>
      </c>
      <c r="AV323" s="14" t="s">
        <v>82</v>
      </c>
      <c r="AW323" s="14" t="s">
        <v>33</v>
      </c>
      <c r="AX323" s="14" t="s">
        <v>72</v>
      </c>
      <c r="AY323" s="243" t="s">
        <v>114</v>
      </c>
    </row>
    <row r="324" s="15" customFormat="1">
      <c r="A324" s="15"/>
      <c r="B324" s="244"/>
      <c r="C324" s="245"/>
      <c r="D324" s="218" t="s">
        <v>129</v>
      </c>
      <c r="E324" s="246" t="s">
        <v>19</v>
      </c>
      <c r="F324" s="247" t="s">
        <v>131</v>
      </c>
      <c r="G324" s="245"/>
      <c r="H324" s="248">
        <v>250</v>
      </c>
      <c r="I324" s="249"/>
      <c r="J324" s="245"/>
      <c r="K324" s="245"/>
      <c r="L324" s="250"/>
      <c r="M324" s="251"/>
      <c r="N324" s="252"/>
      <c r="O324" s="252"/>
      <c r="P324" s="252"/>
      <c r="Q324" s="252"/>
      <c r="R324" s="252"/>
      <c r="S324" s="252"/>
      <c r="T324" s="253"/>
      <c r="U324" s="15"/>
      <c r="V324" s="15"/>
      <c r="W324" s="15"/>
      <c r="X324" s="15"/>
      <c r="Y324" s="15"/>
      <c r="Z324" s="15"/>
      <c r="AA324" s="15"/>
      <c r="AB324" s="15"/>
      <c r="AC324" s="15"/>
      <c r="AD324" s="15"/>
      <c r="AE324" s="15"/>
      <c r="AT324" s="254" t="s">
        <v>129</v>
      </c>
      <c r="AU324" s="254" t="s">
        <v>82</v>
      </c>
      <c r="AV324" s="15" t="s">
        <v>132</v>
      </c>
      <c r="AW324" s="15" t="s">
        <v>33</v>
      </c>
      <c r="AX324" s="15" t="s">
        <v>80</v>
      </c>
      <c r="AY324" s="254" t="s">
        <v>114</v>
      </c>
    </row>
    <row r="325" s="2" customFormat="1" ht="14.4" customHeight="1">
      <c r="A325" s="39"/>
      <c r="B325" s="40"/>
      <c r="C325" s="205" t="s">
        <v>384</v>
      </c>
      <c r="D325" s="205" t="s">
        <v>117</v>
      </c>
      <c r="E325" s="206" t="s">
        <v>385</v>
      </c>
      <c r="F325" s="207" t="s">
        <v>386</v>
      </c>
      <c r="G325" s="208" t="s">
        <v>164</v>
      </c>
      <c r="H325" s="209">
        <v>500</v>
      </c>
      <c r="I325" s="210"/>
      <c r="J325" s="211">
        <f>ROUND(I325*H325,2)</f>
        <v>0</v>
      </c>
      <c r="K325" s="207" t="s">
        <v>121</v>
      </c>
      <c r="L325" s="45"/>
      <c r="M325" s="212" t="s">
        <v>19</v>
      </c>
      <c r="N325" s="213" t="s">
        <v>43</v>
      </c>
      <c r="O325" s="85"/>
      <c r="P325" s="214">
        <f>O325*H325</f>
        <v>0</v>
      </c>
      <c r="Q325" s="214">
        <v>0</v>
      </c>
      <c r="R325" s="214">
        <f>Q325*H325</f>
        <v>0</v>
      </c>
      <c r="S325" s="214">
        <v>0</v>
      </c>
      <c r="T325" s="215">
        <f>S325*H325</f>
        <v>0</v>
      </c>
      <c r="U325" s="39"/>
      <c r="V325" s="39"/>
      <c r="W325" s="39"/>
      <c r="X325" s="39"/>
      <c r="Y325" s="39"/>
      <c r="Z325" s="39"/>
      <c r="AA325" s="39"/>
      <c r="AB325" s="39"/>
      <c r="AC325" s="39"/>
      <c r="AD325" s="39"/>
      <c r="AE325" s="39"/>
      <c r="AR325" s="216" t="s">
        <v>132</v>
      </c>
      <c r="AT325" s="216" t="s">
        <v>117</v>
      </c>
      <c r="AU325" s="216" t="s">
        <v>82</v>
      </c>
      <c r="AY325" s="18" t="s">
        <v>114</v>
      </c>
      <c r="BE325" s="217">
        <f>IF(N325="základní",J325,0)</f>
        <v>0</v>
      </c>
      <c r="BF325" s="217">
        <f>IF(N325="snížená",J325,0)</f>
        <v>0</v>
      </c>
      <c r="BG325" s="217">
        <f>IF(N325="zákl. přenesená",J325,0)</f>
        <v>0</v>
      </c>
      <c r="BH325" s="217">
        <f>IF(N325="sníž. přenesená",J325,0)</f>
        <v>0</v>
      </c>
      <c r="BI325" s="217">
        <f>IF(N325="nulová",J325,0)</f>
        <v>0</v>
      </c>
      <c r="BJ325" s="18" t="s">
        <v>80</v>
      </c>
      <c r="BK325" s="217">
        <f>ROUND(I325*H325,2)</f>
        <v>0</v>
      </c>
      <c r="BL325" s="18" t="s">
        <v>132</v>
      </c>
      <c r="BM325" s="216" t="s">
        <v>387</v>
      </c>
    </row>
    <row r="326" s="2" customFormat="1">
      <c r="A326" s="39"/>
      <c r="B326" s="40"/>
      <c r="C326" s="41"/>
      <c r="D326" s="218" t="s">
        <v>124</v>
      </c>
      <c r="E326" s="41"/>
      <c r="F326" s="219" t="s">
        <v>388</v>
      </c>
      <c r="G326" s="41"/>
      <c r="H326" s="41"/>
      <c r="I326" s="220"/>
      <c r="J326" s="41"/>
      <c r="K326" s="41"/>
      <c r="L326" s="45"/>
      <c r="M326" s="221"/>
      <c r="N326" s="222"/>
      <c r="O326" s="85"/>
      <c r="P326" s="85"/>
      <c r="Q326" s="85"/>
      <c r="R326" s="85"/>
      <c r="S326" s="85"/>
      <c r="T326" s="86"/>
      <c r="U326" s="39"/>
      <c r="V326" s="39"/>
      <c r="W326" s="39"/>
      <c r="X326" s="39"/>
      <c r="Y326" s="39"/>
      <c r="Z326" s="39"/>
      <c r="AA326" s="39"/>
      <c r="AB326" s="39"/>
      <c r="AC326" s="39"/>
      <c r="AD326" s="39"/>
      <c r="AE326" s="39"/>
      <c r="AT326" s="18" t="s">
        <v>124</v>
      </c>
      <c r="AU326" s="18" t="s">
        <v>82</v>
      </c>
    </row>
    <row r="327" s="13" customFormat="1">
      <c r="A327" s="13"/>
      <c r="B327" s="223"/>
      <c r="C327" s="224"/>
      <c r="D327" s="218" t="s">
        <v>129</v>
      </c>
      <c r="E327" s="225" t="s">
        <v>19</v>
      </c>
      <c r="F327" s="226" t="s">
        <v>243</v>
      </c>
      <c r="G327" s="224"/>
      <c r="H327" s="225" t="s">
        <v>19</v>
      </c>
      <c r="I327" s="227"/>
      <c r="J327" s="224"/>
      <c r="K327" s="224"/>
      <c r="L327" s="228"/>
      <c r="M327" s="229"/>
      <c r="N327" s="230"/>
      <c r="O327" s="230"/>
      <c r="P327" s="230"/>
      <c r="Q327" s="230"/>
      <c r="R327" s="230"/>
      <c r="S327" s="230"/>
      <c r="T327" s="231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232" t="s">
        <v>129</v>
      </c>
      <c r="AU327" s="232" t="s">
        <v>82</v>
      </c>
      <c r="AV327" s="13" t="s">
        <v>80</v>
      </c>
      <c r="AW327" s="13" t="s">
        <v>33</v>
      </c>
      <c r="AX327" s="13" t="s">
        <v>72</v>
      </c>
      <c r="AY327" s="232" t="s">
        <v>114</v>
      </c>
    </row>
    <row r="328" s="13" customFormat="1">
      <c r="A328" s="13"/>
      <c r="B328" s="223"/>
      <c r="C328" s="224"/>
      <c r="D328" s="218" t="s">
        <v>129</v>
      </c>
      <c r="E328" s="225" t="s">
        <v>19</v>
      </c>
      <c r="F328" s="226" t="s">
        <v>335</v>
      </c>
      <c r="G328" s="224"/>
      <c r="H328" s="225" t="s">
        <v>19</v>
      </c>
      <c r="I328" s="227"/>
      <c r="J328" s="224"/>
      <c r="K328" s="224"/>
      <c r="L328" s="228"/>
      <c r="M328" s="229"/>
      <c r="N328" s="230"/>
      <c r="O328" s="230"/>
      <c r="P328" s="230"/>
      <c r="Q328" s="230"/>
      <c r="R328" s="230"/>
      <c r="S328" s="230"/>
      <c r="T328" s="231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32" t="s">
        <v>129</v>
      </c>
      <c r="AU328" s="232" t="s">
        <v>82</v>
      </c>
      <c r="AV328" s="13" t="s">
        <v>80</v>
      </c>
      <c r="AW328" s="13" t="s">
        <v>33</v>
      </c>
      <c r="AX328" s="13" t="s">
        <v>72</v>
      </c>
      <c r="AY328" s="232" t="s">
        <v>114</v>
      </c>
    </row>
    <row r="329" s="14" customFormat="1">
      <c r="A329" s="14"/>
      <c r="B329" s="233"/>
      <c r="C329" s="234"/>
      <c r="D329" s="218" t="s">
        <v>129</v>
      </c>
      <c r="E329" s="235" t="s">
        <v>19</v>
      </c>
      <c r="F329" s="236" t="s">
        <v>389</v>
      </c>
      <c r="G329" s="234"/>
      <c r="H329" s="237">
        <v>500</v>
      </c>
      <c r="I329" s="238"/>
      <c r="J329" s="234"/>
      <c r="K329" s="234"/>
      <c r="L329" s="239"/>
      <c r="M329" s="240"/>
      <c r="N329" s="241"/>
      <c r="O329" s="241"/>
      <c r="P329" s="241"/>
      <c r="Q329" s="241"/>
      <c r="R329" s="241"/>
      <c r="S329" s="241"/>
      <c r="T329" s="242"/>
      <c r="U329" s="14"/>
      <c r="V329" s="14"/>
      <c r="W329" s="14"/>
      <c r="X329" s="14"/>
      <c r="Y329" s="14"/>
      <c r="Z329" s="14"/>
      <c r="AA329" s="14"/>
      <c r="AB329" s="14"/>
      <c r="AC329" s="14"/>
      <c r="AD329" s="14"/>
      <c r="AE329" s="14"/>
      <c r="AT329" s="243" t="s">
        <v>129</v>
      </c>
      <c r="AU329" s="243" t="s">
        <v>82</v>
      </c>
      <c r="AV329" s="14" t="s">
        <v>82</v>
      </c>
      <c r="AW329" s="14" t="s">
        <v>33</v>
      </c>
      <c r="AX329" s="14" t="s">
        <v>72</v>
      </c>
      <c r="AY329" s="243" t="s">
        <v>114</v>
      </c>
    </row>
    <row r="330" s="15" customFormat="1">
      <c r="A330" s="15"/>
      <c r="B330" s="244"/>
      <c r="C330" s="245"/>
      <c r="D330" s="218" t="s">
        <v>129</v>
      </c>
      <c r="E330" s="246" t="s">
        <v>19</v>
      </c>
      <c r="F330" s="247" t="s">
        <v>131</v>
      </c>
      <c r="G330" s="245"/>
      <c r="H330" s="248">
        <v>500</v>
      </c>
      <c r="I330" s="249"/>
      <c r="J330" s="245"/>
      <c r="K330" s="245"/>
      <c r="L330" s="250"/>
      <c r="M330" s="251"/>
      <c r="N330" s="252"/>
      <c r="O330" s="252"/>
      <c r="P330" s="252"/>
      <c r="Q330" s="252"/>
      <c r="R330" s="252"/>
      <c r="S330" s="252"/>
      <c r="T330" s="253"/>
      <c r="U330" s="15"/>
      <c r="V330" s="15"/>
      <c r="W330" s="15"/>
      <c r="X330" s="15"/>
      <c r="Y330" s="15"/>
      <c r="Z330" s="15"/>
      <c r="AA330" s="15"/>
      <c r="AB330" s="15"/>
      <c r="AC330" s="15"/>
      <c r="AD330" s="15"/>
      <c r="AE330" s="15"/>
      <c r="AT330" s="254" t="s">
        <v>129</v>
      </c>
      <c r="AU330" s="254" t="s">
        <v>82</v>
      </c>
      <c r="AV330" s="15" t="s">
        <v>132</v>
      </c>
      <c r="AW330" s="15" t="s">
        <v>33</v>
      </c>
      <c r="AX330" s="15" t="s">
        <v>80</v>
      </c>
      <c r="AY330" s="254" t="s">
        <v>114</v>
      </c>
    </row>
    <row r="331" s="2" customFormat="1" ht="14.4" customHeight="1">
      <c r="A331" s="39"/>
      <c r="B331" s="40"/>
      <c r="C331" s="205" t="s">
        <v>390</v>
      </c>
      <c r="D331" s="205" t="s">
        <v>117</v>
      </c>
      <c r="E331" s="206" t="s">
        <v>391</v>
      </c>
      <c r="F331" s="207" t="s">
        <v>392</v>
      </c>
      <c r="G331" s="208" t="s">
        <v>164</v>
      </c>
      <c r="H331" s="209">
        <v>250</v>
      </c>
      <c r="I331" s="210"/>
      <c r="J331" s="211">
        <f>ROUND(I331*H331,2)</f>
        <v>0</v>
      </c>
      <c r="K331" s="207" t="s">
        <v>121</v>
      </c>
      <c r="L331" s="45"/>
      <c r="M331" s="212" t="s">
        <v>19</v>
      </c>
      <c r="N331" s="213" t="s">
        <v>43</v>
      </c>
      <c r="O331" s="85"/>
      <c r="P331" s="214">
        <f>O331*H331</f>
        <v>0</v>
      </c>
      <c r="Q331" s="214">
        <v>0</v>
      </c>
      <c r="R331" s="214">
        <f>Q331*H331</f>
        <v>0</v>
      </c>
      <c r="S331" s="214">
        <v>0</v>
      </c>
      <c r="T331" s="215">
        <f>S331*H331</f>
        <v>0</v>
      </c>
      <c r="U331" s="39"/>
      <c r="V331" s="39"/>
      <c r="W331" s="39"/>
      <c r="X331" s="39"/>
      <c r="Y331" s="39"/>
      <c r="Z331" s="39"/>
      <c r="AA331" s="39"/>
      <c r="AB331" s="39"/>
      <c r="AC331" s="39"/>
      <c r="AD331" s="39"/>
      <c r="AE331" s="39"/>
      <c r="AR331" s="216" t="s">
        <v>132</v>
      </c>
      <c r="AT331" s="216" t="s">
        <v>117</v>
      </c>
      <c r="AU331" s="216" t="s">
        <v>82</v>
      </c>
      <c r="AY331" s="18" t="s">
        <v>114</v>
      </c>
      <c r="BE331" s="217">
        <f>IF(N331="základní",J331,0)</f>
        <v>0</v>
      </c>
      <c r="BF331" s="217">
        <f>IF(N331="snížená",J331,0)</f>
        <v>0</v>
      </c>
      <c r="BG331" s="217">
        <f>IF(N331="zákl. přenesená",J331,0)</f>
        <v>0</v>
      </c>
      <c r="BH331" s="217">
        <f>IF(N331="sníž. přenesená",J331,0)</f>
        <v>0</v>
      </c>
      <c r="BI331" s="217">
        <f>IF(N331="nulová",J331,0)</f>
        <v>0</v>
      </c>
      <c r="BJ331" s="18" t="s">
        <v>80</v>
      </c>
      <c r="BK331" s="217">
        <f>ROUND(I331*H331,2)</f>
        <v>0</v>
      </c>
      <c r="BL331" s="18" t="s">
        <v>132</v>
      </c>
      <c r="BM331" s="216" t="s">
        <v>393</v>
      </c>
    </row>
    <row r="332" s="2" customFormat="1">
      <c r="A332" s="39"/>
      <c r="B332" s="40"/>
      <c r="C332" s="41"/>
      <c r="D332" s="218" t="s">
        <v>124</v>
      </c>
      <c r="E332" s="41"/>
      <c r="F332" s="219" t="s">
        <v>394</v>
      </c>
      <c r="G332" s="41"/>
      <c r="H332" s="41"/>
      <c r="I332" s="220"/>
      <c r="J332" s="41"/>
      <c r="K332" s="41"/>
      <c r="L332" s="45"/>
      <c r="M332" s="221"/>
      <c r="N332" s="222"/>
      <c r="O332" s="85"/>
      <c r="P332" s="85"/>
      <c r="Q332" s="85"/>
      <c r="R332" s="85"/>
      <c r="S332" s="85"/>
      <c r="T332" s="86"/>
      <c r="U332" s="39"/>
      <c r="V332" s="39"/>
      <c r="W332" s="39"/>
      <c r="X332" s="39"/>
      <c r="Y332" s="39"/>
      <c r="Z332" s="39"/>
      <c r="AA332" s="39"/>
      <c r="AB332" s="39"/>
      <c r="AC332" s="39"/>
      <c r="AD332" s="39"/>
      <c r="AE332" s="39"/>
      <c r="AT332" s="18" t="s">
        <v>124</v>
      </c>
      <c r="AU332" s="18" t="s">
        <v>82</v>
      </c>
    </row>
    <row r="333" s="13" customFormat="1">
      <c r="A333" s="13"/>
      <c r="B333" s="223"/>
      <c r="C333" s="224"/>
      <c r="D333" s="218" t="s">
        <v>129</v>
      </c>
      <c r="E333" s="225" t="s">
        <v>19</v>
      </c>
      <c r="F333" s="226" t="s">
        <v>243</v>
      </c>
      <c r="G333" s="224"/>
      <c r="H333" s="225" t="s">
        <v>19</v>
      </c>
      <c r="I333" s="227"/>
      <c r="J333" s="224"/>
      <c r="K333" s="224"/>
      <c r="L333" s="228"/>
      <c r="M333" s="229"/>
      <c r="N333" s="230"/>
      <c r="O333" s="230"/>
      <c r="P333" s="230"/>
      <c r="Q333" s="230"/>
      <c r="R333" s="230"/>
      <c r="S333" s="230"/>
      <c r="T333" s="231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232" t="s">
        <v>129</v>
      </c>
      <c r="AU333" s="232" t="s">
        <v>82</v>
      </c>
      <c r="AV333" s="13" t="s">
        <v>80</v>
      </c>
      <c r="AW333" s="13" t="s">
        <v>33</v>
      </c>
      <c r="AX333" s="13" t="s">
        <v>72</v>
      </c>
      <c r="AY333" s="232" t="s">
        <v>114</v>
      </c>
    </row>
    <row r="334" s="13" customFormat="1">
      <c r="A334" s="13"/>
      <c r="B334" s="223"/>
      <c r="C334" s="224"/>
      <c r="D334" s="218" t="s">
        <v>129</v>
      </c>
      <c r="E334" s="225" t="s">
        <v>19</v>
      </c>
      <c r="F334" s="226" t="s">
        <v>335</v>
      </c>
      <c r="G334" s="224"/>
      <c r="H334" s="225" t="s">
        <v>19</v>
      </c>
      <c r="I334" s="227"/>
      <c r="J334" s="224"/>
      <c r="K334" s="224"/>
      <c r="L334" s="228"/>
      <c r="M334" s="229"/>
      <c r="N334" s="230"/>
      <c r="O334" s="230"/>
      <c r="P334" s="230"/>
      <c r="Q334" s="230"/>
      <c r="R334" s="230"/>
      <c r="S334" s="230"/>
      <c r="T334" s="231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232" t="s">
        <v>129</v>
      </c>
      <c r="AU334" s="232" t="s">
        <v>82</v>
      </c>
      <c r="AV334" s="13" t="s">
        <v>80</v>
      </c>
      <c r="AW334" s="13" t="s">
        <v>33</v>
      </c>
      <c r="AX334" s="13" t="s">
        <v>72</v>
      </c>
      <c r="AY334" s="232" t="s">
        <v>114</v>
      </c>
    </row>
    <row r="335" s="14" customFormat="1">
      <c r="A335" s="14"/>
      <c r="B335" s="233"/>
      <c r="C335" s="234"/>
      <c r="D335" s="218" t="s">
        <v>129</v>
      </c>
      <c r="E335" s="235" t="s">
        <v>19</v>
      </c>
      <c r="F335" s="236" t="s">
        <v>336</v>
      </c>
      <c r="G335" s="234"/>
      <c r="H335" s="237">
        <v>250</v>
      </c>
      <c r="I335" s="238"/>
      <c r="J335" s="234"/>
      <c r="K335" s="234"/>
      <c r="L335" s="239"/>
      <c r="M335" s="240"/>
      <c r="N335" s="241"/>
      <c r="O335" s="241"/>
      <c r="P335" s="241"/>
      <c r="Q335" s="241"/>
      <c r="R335" s="241"/>
      <c r="S335" s="241"/>
      <c r="T335" s="242"/>
      <c r="U335" s="14"/>
      <c r="V335" s="14"/>
      <c r="W335" s="14"/>
      <c r="X335" s="14"/>
      <c r="Y335" s="14"/>
      <c r="Z335" s="14"/>
      <c r="AA335" s="14"/>
      <c r="AB335" s="14"/>
      <c r="AC335" s="14"/>
      <c r="AD335" s="14"/>
      <c r="AE335" s="14"/>
      <c r="AT335" s="243" t="s">
        <v>129</v>
      </c>
      <c r="AU335" s="243" t="s">
        <v>82</v>
      </c>
      <c r="AV335" s="14" t="s">
        <v>82</v>
      </c>
      <c r="AW335" s="14" t="s">
        <v>33</v>
      </c>
      <c r="AX335" s="14" t="s">
        <v>72</v>
      </c>
      <c r="AY335" s="243" t="s">
        <v>114</v>
      </c>
    </row>
    <row r="336" s="15" customFormat="1">
      <c r="A336" s="15"/>
      <c r="B336" s="244"/>
      <c r="C336" s="245"/>
      <c r="D336" s="218" t="s">
        <v>129</v>
      </c>
      <c r="E336" s="246" t="s">
        <v>19</v>
      </c>
      <c r="F336" s="247" t="s">
        <v>131</v>
      </c>
      <c r="G336" s="245"/>
      <c r="H336" s="248">
        <v>250</v>
      </c>
      <c r="I336" s="249"/>
      <c r="J336" s="245"/>
      <c r="K336" s="245"/>
      <c r="L336" s="250"/>
      <c r="M336" s="251"/>
      <c r="N336" s="252"/>
      <c r="O336" s="252"/>
      <c r="P336" s="252"/>
      <c r="Q336" s="252"/>
      <c r="R336" s="252"/>
      <c r="S336" s="252"/>
      <c r="T336" s="253"/>
      <c r="U336" s="15"/>
      <c r="V336" s="15"/>
      <c r="W336" s="15"/>
      <c r="X336" s="15"/>
      <c r="Y336" s="15"/>
      <c r="Z336" s="15"/>
      <c r="AA336" s="15"/>
      <c r="AB336" s="15"/>
      <c r="AC336" s="15"/>
      <c r="AD336" s="15"/>
      <c r="AE336" s="15"/>
      <c r="AT336" s="254" t="s">
        <v>129</v>
      </c>
      <c r="AU336" s="254" t="s">
        <v>82</v>
      </c>
      <c r="AV336" s="15" t="s">
        <v>132</v>
      </c>
      <c r="AW336" s="15" t="s">
        <v>33</v>
      </c>
      <c r="AX336" s="15" t="s">
        <v>80</v>
      </c>
      <c r="AY336" s="254" t="s">
        <v>114</v>
      </c>
    </row>
    <row r="337" s="2" customFormat="1" ht="14.4" customHeight="1">
      <c r="A337" s="39"/>
      <c r="B337" s="40"/>
      <c r="C337" s="205" t="s">
        <v>395</v>
      </c>
      <c r="D337" s="205" t="s">
        <v>117</v>
      </c>
      <c r="E337" s="206" t="s">
        <v>396</v>
      </c>
      <c r="F337" s="207" t="s">
        <v>397</v>
      </c>
      <c r="G337" s="208" t="s">
        <v>164</v>
      </c>
      <c r="H337" s="209">
        <v>250</v>
      </c>
      <c r="I337" s="210"/>
      <c r="J337" s="211">
        <f>ROUND(I337*H337,2)</f>
        <v>0</v>
      </c>
      <c r="K337" s="207" t="s">
        <v>121</v>
      </c>
      <c r="L337" s="45"/>
      <c r="M337" s="212" t="s">
        <v>19</v>
      </c>
      <c r="N337" s="213" t="s">
        <v>43</v>
      </c>
      <c r="O337" s="85"/>
      <c r="P337" s="214">
        <f>O337*H337</f>
        <v>0</v>
      </c>
      <c r="Q337" s="214">
        <v>0</v>
      </c>
      <c r="R337" s="214">
        <f>Q337*H337</f>
        <v>0</v>
      </c>
      <c r="S337" s="214">
        <v>0</v>
      </c>
      <c r="T337" s="215">
        <f>S337*H337</f>
        <v>0</v>
      </c>
      <c r="U337" s="39"/>
      <c r="V337" s="39"/>
      <c r="W337" s="39"/>
      <c r="X337" s="39"/>
      <c r="Y337" s="39"/>
      <c r="Z337" s="39"/>
      <c r="AA337" s="39"/>
      <c r="AB337" s="39"/>
      <c r="AC337" s="39"/>
      <c r="AD337" s="39"/>
      <c r="AE337" s="39"/>
      <c r="AR337" s="216" t="s">
        <v>132</v>
      </c>
      <c r="AT337" s="216" t="s">
        <v>117</v>
      </c>
      <c r="AU337" s="216" t="s">
        <v>82</v>
      </c>
      <c r="AY337" s="18" t="s">
        <v>114</v>
      </c>
      <c r="BE337" s="217">
        <f>IF(N337="základní",J337,0)</f>
        <v>0</v>
      </c>
      <c r="BF337" s="217">
        <f>IF(N337="snížená",J337,0)</f>
        <v>0</v>
      </c>
      <c r="BG337" s="217">
        <f>IF(N337="zákl. přenesená",J337,0)</f>
        <v>0</v>
      </c>
      <c r="BH337" s="217">
        <f>IF(N337="sníž. přenesená",J337,0)</f>
        <v>0</v>
      </c>
      <c r="BI337" s="217">
        <f>IF(N337="nulová",J337,0)</f>
        <v>0</v>
      </c>
      <c r="BJ337" s="18" t="s">
        <v>80</v>
      </c>
      <c r="BK337" s="217">
        <f>ROUND(I337*H337,2)</f>
        <v>0</v>
      </c>
      <c r="BL337" s="18" t="s">
        <v>132</v>
      </c>
      <c r="BM337" s="216" t="s">
        <v>398</v>
      </c>
    </row>
    <row r="338" s="2" customFormat="1">
      <c r="A338" s="39"/>
      <c r="B338" s="40"/>
      <c r="C338" s="41"/>
      <c r="D338" s="218" t="s">
        <v>124</v>
      </c>
      <c r="E338" s="41"/>
      <c r="F338" s="219" t="s">
        <v>399</v>
      </c>
      <c r="G338" s="41"/>
      <c r="H338" s="41"/>
      <c r="I338" s="220"/>
      <c r="J338" s="41"/>
      <c r="K338" s="41"/>
      <c r="L338" s="45"/>
      <c r="M338" s="221"/>
      <c r="N338" s="222"/>
      <c r="O338" s="85"/>
      <c r="P338" s="85"/>
      <c r="Q338" s="85"/>
      <c r="R338" s="85"/>
      <c r="S338" s="85"/>
      <c r="T338" s="86"/>
      <c r="U338" s="39"/>
      <c r="V338" s="39"/>
      <c r="W338" s="39"/>
      <c r="X338" s="39"/>
      <c r="Y338" s="39"/>
      <c r="Z338" s="39"/>
      <c r="AA338" s="39"/>
      <c r="AB338" s="39"/>
      <c r="AC338" s="39"/>
      <c r="AD338" s="39"/>
      <c r="AE338" s="39"/>
      <c r="AT338" s="18" t="s">
        <v>124</v>
      </c>
      <c r="AU338" s="18" t="s">
        <v>82</v>
      </c>
    </row>
    <row r="339" s="13" customFormat="1">
      <c r="A339" s="13"/>
      <c r="B339" s="223"/>
      <c r="C339" s="224"/>
      <c r="D339" s="218" t="s">
        <v>129</v>
      </c>
      <c r="E339" s="225" t="s">
        <v>19</v>
      </c>
      <c r="F339" s="226" t="s">
        <v>243</v>
      </c>
      <c r="G339" s="224"/>
      <c r="H339" s="225" t="s">
        <v>19</v>
      </c>
      <c r="I339" s="227"/>
      <c r="J339" s="224"/>
      <c r="K339" s="224"/>
      <c r="L339" s="228"/>
      <c r="M339" s="229"/>
      <c r="N339" s="230"/>
      <c r="O339" s="230"/>
      <c r="P339" s="230"/>
      <c r="Q339" s="230"/>
      <c r="R339" s="230"/>
      <c r="S339" s="230"/>
      <c r="T339" s="231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232" t="s">
        <v>129</v>
      </c>
      <c r="AU339" s="232" t="s">
        <v>82</v>
      </c>
      <c r="AV339" s="13" t="s">
        <v>80</v>
      </c>
      <c r="AW339" s="13" t="s">
        <v>33</v>
      </c>
      <c r="AX339" s="13" t="s">
        <v>72</v>
      </c>
      <c r="AY339" s="232" t="s">
        <v>114</v>
      </c>
    </row>
    <row r="340" s="13" customFormat="1">
      <c r="A340" s="13"/>
      <c r="B340" s="223"/>
      <c r="C340" s="224"/>
      <c r="D340" s="218" t="s">
        <v>129</v>
      </c>
      <c r="E340" s="225" t="s">
        <v>19</v>
      </c>
      <c r="F340" s="226" t="s">
        <v>335</v>
      </c>
      <c r="G340" s="224"/>
      <c r="H340" s="225" t="s">
        <v>19</v>
      </c>
      <c r="I340" s="227"/>
      <c r="J340" s="224"/>
      <c r="K340" s="224"/>
      <c r="L340" s="228"/>
      <c r="M340" s="229"/>
      <c r="N340" s="230"/>
      <c r="O340" s="230"/>
      <c r="P340" s="230"/>
      <c r="Q340" s="230"/>
      <c r="R340" s="230"/>
      <c r="S340" s="230"/>
      <c r="T340" s="231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232" t="s">
        <v>129</v>
      </c>
      <c r="AU340" s="232" t="s">
        <v>82</v>
      </c>
      <c r="AV340" s="13" t="s">
        <v>80</v>
      </c>
      <c r="AW340" s="13" t="s">
        <v>33</v>
      </c>
      <c r="AX340" s="13" t="s">
        <v>72</v>
      </c>
      <c r="AY340" s="232" t="s">
        <v>114</v>
      </c>
    </row>
    <row r="341" s="14" customFormat="1">
      <c r="A341" s="14"/>
      <c r="B341" s="233"/>
      <c r="C341" s="234"/>
      <c r="D341" s="218" t="s">
        <v>129</v>
      </c>
      <c r="E341" s="235" t="s">
        <v>19</v>
      </c>
      <c r="F341" s="236" t="s">
        <v>336</v>
      </c>
      <c r="G341" s="234"/>
      <c r="H341" s="237">
        <v>250</v>
      </c>
      <c r="I341" s="238"/>
      <c r="J341" s="234"/>
      <c r="K341" s="234"/>
      <c r="L341" s="239"/>
      <c r="M341" s="240"/>
      <c r="N341" s="241"/>
      <c r="O341" s="241"/>
      <c r="P341" s="241"/>
      <c r="Q341" s="241"/>
      <c r="R341" s="241"/>
      <c r="S341" s="241"/>
      <c r="T341" s="242"/>
      <c r="U341" s="14"/>
      <c r="V341" s="14"/>
      <c r="W341" s="14"/>
      <c r="X341" s="14"/>
      <c r="Y341" s="14"/>
      <c r="Z341" s="14"/>
      <c r="AA341" s="14"/>
      <c r="AB341" s="14"/>
      <c r="AC341" s="14"/>
      <c r="AD341" s="14"/>
      <c r="AE341" s="14"/>
      <c r="AT341" s="243" t="s">
        <v>129</v>
      </c>
      <c r="AU341" s="243" t="s">
        <v>82</v>
      </c>
      <c r="AV341" s="14" t="s">
        <v>82</v>
      </c>
      <c r="AW341" s="14" t="s">
        <v>33</v>
      </c>
      <c r="AX341" s="14" t="s">
        <v>72</v>
      </c>
      <c r="AY341" s="243" t="s">
        <v>114</v>
      </c>
    </row>
    <row r="342" s="15" customFormat="1">
      <c r="A342" s="15"/>
      <c r="B342" s="244"/>
      <c r="C342" s="245"/>
      <c r="D342" s="218" t="s">
        <v>129</v>
      </c>
      <c r="E342" s="246" t="s">
        <v>19</v>
      </c>
      <c r="F342" s="247" t="s">
        <v>131</v>
      </c>
      <c r="G342" s="245"/>
      <c r="H342" s="248">
        <v>250</v>
      </c>
      <c r="I342" s="249"/>
      <c r="J342" s="245"/>
      <c r="K342" s="245"/>
      <c r="L342" s="250"/>
      <c r="M342" s="251"/>
      <c r="N342" s="252"/>
      <c r="O342" s="252"/>
      <c r="P342" s="252"/>
      <c r="Q342" s="252"/>
      <c r="R342" s="252"/>
      <c r="S342" s="252"/>
      <c r="T342" s="253"/>
      <c r="U342" s="15"/>
      <c r="V342" s="15"/>
      <c r="W342" s="15"/>
      <c r="X342" s="15"/>
      <c r="Y342" s="15"/>
      <c r="Z342" s="15"/>
      <c r="AA342" s="15"/>
      <c r="AB342" s="15"/>
      <c r="AC342" s="15"/>
      <c r="AD342" s="15"/>
      <c r="AE342" s="15"/>
      <c r="AT342" s="254" t="s">
        <v>129</v>
      </c>
      <c r="AU342" s="254" t="s">
        <v>82</v>
      </c>
      <c r="AV342" s="15" t="s">
        <v>132</v>
      </c>
      <c r="AW342" s="15" t="s">
        <v>33</v>
      </c>
      <c r="AX342" s="15" t="s">
        <v>80</v>
      </c>
      <c r="AY342" s="254" t="s">
        <v>114</v>
      </c>
    </row>
    <row r="343" s="2" customFormat="1" ht="14.4" customHeight="1">
      <c r="A343" s="39"/>
      <c r="B343" s="40"/>
      <c r="C343" s="205" t="s">
        <v>400</v>
      </c>
      <c r="D343" s="205" t="s">
        <v>117</v>
      </c>
      <c r="E343" s="206" t="s">
        <v>401</v>
      </c>
      <c r="F343" s="207" t="s">
        <v>402</v>
      </c>
      <c r="G343" s="208" t="s">
        <v>164</v>
      </c>
      <c r="H343" s="209">
        <v>250</v>
      </c>
      <c r="I343" s="210"/>
      <c r="J343" s="211">
        <f>ROUND(I343*H343,2)</f>
        <v>0</v>
      </c>
      <c r="K343" s="207" t="s">
        <v>121</v>
      </c>
      <c r="L343" s="45"/>
      <c r="M343" s="212" t="s">
        <v>19</v>
      </c>
      <c r="N343" s="213" t="s">
        <v>43</v>
      </c>
      <c r="O343" s="85"/>
      <c r="P343" s="214">
        <f>O343*H343</f>
        <v>0</v>
      </c>
      <c r="Q343" s="214">
        <v>0</v>
      </c>
      <c r="R343" s="214">
        <f>Q343*H343</f>
        <v>0</v>
      </c>
      <c r="S343" s="214">
        <v>0</v>
      </c>
      <c r="T343" s="215">
        <f>S343*H343</f>
        <v>0</v>
      </c>
      <c r="U343" s="39"/>
      <c r="V343" s="39"/>
      <c r="W343" s="39"/>
      <c r="X343" s="39"/>
      <c r="Y343" s="39"/>
      <c r="Z343" s="39"/>
      <c r="AA343" s="39"/>
      <c r="AB343" s="39"/>
      <c r="AC343" s="39"/>
      <c r="AD343" s="39"/>
      <c r="AE343" s="39"/>
      <c r="AR343" s="216" t="s">
        <v>132</v>
      </c>
      <c r="AT343" s="216" t="s">
        <v>117</v>
      </c>
      <c r="AU343" s="216" t="s">
        <v>82</v>
      </c>
      <c r="AY343" s="18" t="s">
        <v>114</v>
      </c>
      <c r="BE343" s="217">
        <f>IF(N343="základní",J343,0)</f>
        <v>0</v>
      </c>
      <c r="BF343" s="217">
        <f>IF(N343="snížená",J343,0)</f>
        <v>0</v>
      </c>
      <c r="BG343" s="217">
        <f>IF(N343="zákl. přenesená",J343,0)</f>
        <v>0</v>
      </c>
      <c r="BH343" s="217">
        <f>IF(N343="sníž. přenesená",J343,0)</f>
        <v>0</v>
      </c>
      <c r="BI343" s="217">
        <f>IF(N343="nulová",J343,0)</f>
        <v>0</v>
      </c>
      <c r="BJ343" s="18" t="s">
        <v>80</v>
      </c>
      <c r="BK343" s="217">
        <f>ROUND(I343*H343,2)</f>
        <v>0</v>
      </c>
      <c r="BL343" s="18" t="s">
        <v>132</v>
      </c>
      <c r="BM343" s="216" t="s">
        <v>403</v>
      </c>
    </row>
    <row r="344" s="2" customFormat="1">
      <c r="A344" s="39"/>
      <c r="B344" s="40"/>
      <c r="C344" s="41"/>
      <c r="D344" s="218" t="s">
        <v>124</v>
      </c>
      <c r="E344" s="41"/>
      <c r="F344" s="219" t="s">
        <v>404</v>
      </c>
      <c r="G344" s="41"/>
      <c r="H344" s="41"/>
      <c r="I344" s="220"/>
      <c r="J344" s="41"/>
      <c r="K344" s="41"/>
      <c r="L344" s="45"/>
      <c r="M344" s="221"/>
      <c r="N344" s="222"/>
      <c r="O344" s="85"/>
      <c r="P344" s="85"/>
      <c r="Q344" s="85"/>
      <c r="R344" s="85"/>
      <c r="S344" s="85"/>
      <c r="T344" s="86"/>
      <c r="U344" s="39"/>
      <c r="V344" s="39"/>
      <c r="W344" s="39"/>
      <c r="X344" s="39"/>
      <c r="Y344" s="39"/>
      <c r="Z344" s="39"/>
      <c r="AA344" s="39"/>
      <c r="AB344" s="39"/>
      <c r="AC344" s="39"/>
      <c r="AD344" s="39"/>
      <c r="AE344" s="39"/>
      <c r="AT344" s="18" t="s">
        <v>124</v>
      </c>
      <c r="AU344" s="18" t="s">
        <v>82</v>
      </c>
    </row>
    <row r="345" s="13" customFormat="1">
      <c r="A345" s="13"/>
      <c r="B345" s="223"/>
      <c r="C345" s="224"/>
      <c r="D345" s="218" t="s">
        <v>129</v>
      </c>
      <c r="E345" s="225" t="s">
        <v>19</v>
      </c>
      <c r="F345" s="226" t="s">
        <v>243</v>
      </c>
      <c r="G345" s="224"/>
      <c r="H345" s="225" t="s">
        <v>19</v>
      </c>
      <c r="I345" s="227"/>
      <c r="J345" s="224"/>
      <c r="K345" s="224"/>
      <c r="L345" s="228"/>
      <c r="M345" s="229"/>
      <c r="N345" s="230"/>
      <c r="O345" s="230"/>
      <c r="P345" s="230"/>
      <c r="Q345" s="230"/>
      <c r="R345" s="230"/>
      <c r="S345" s="230"/>
      <c r="T345" s="231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T345" s="232" t="s">
        <v>129</v>
      </c>
      <c r="AU345" s="232" t="s">
        <v>82</v>
      </c>
      <c r="AV345" s="13" t="s">
        <v>80</v>
      </c>
      <c r="AW345" s="13" t="s">
        <v>33</v>
      </c>
      <c r="AX345" s="13" t="s">
        <v>72</v>
      </c>
      <c r="AY345" s="232" t="s">
        <v>114</v>
      </c>
    </row>
    <row r="346" s="13" customFormat="1">
      <c r="A346" s="13"/>
      <c r="B346" s="223"/>
      <c r="C346" s="224"/>
      <c r="D346" s="218" t="s">
        <v>129</v>
      </c>
      <c r="E346" s="225" t="s">
        <v>19</v>
      </c>
      <c r="F346" s="226" t="s">
        <v>335</v>
      </c>
      <c r="G346" s="224"/>
      <c r="H346" s="225" t="s">
        <v>19</v>
      </c>
      <c r="I346" s="227"/>
      <c r="J346" s="224"/>
      <c r="K346" s="224"/>
      <c r="L346" s="228"/>
      <c r="M346" s="229"/>
      <c r="N346" s="230"/>
      <c r="O346" s="230"/>
      <c r="P346" s="230"/>
      <c r="Q346" s="230"/>
      <c r="R346" s="230"/>
      <c r="S346" s="230"/>
      <c r="T346" s="231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232" t="s">
        <v>129</v>
      </c>
      <c r="AU346" s="232" t="s">
        <v>82</v>
      </c>
      <c r="AV346" s="13" t="s">
        <v>80</v>
      </c>
      <c r="AW346" s="13" t="s">
        <v>33</v>
      </c>
      <c r="AX346" s="13" t="s">
        <v>72</v>
      </c>
      <c r="AY346" s="232" t="s">
        <v>114</v>
      </c>
    </row>
    <row r="347" s="14" customFormat="1">
      <c r="A347" s="14"/>
      <c r="B347" s="233"/>
      <c r="C347" s="234"/>
      <c r="D347" s="218" t="s">
        <v>129</v>
      </c>
      <c r="E347" s="235" t="s">
        <v>19</v>
      </c>
      <c r="F347" s="236" t="s">
        <v>336</v>
      </c>
      <c r="G347" s="234"/>
      <c r="H347" s="237">
        <v>250</v>
      </c>
      <c r="I347" s="238"/>
      <c r="J347" s="234"/>
      <c r="K347" s="234"/>
      <c r="L347" s="239"/>
      <c r="M347" s="240"/>
      <c r="N347" s="241"/>
      <c r="O347" s="241"/>
      <c r="P347" s="241"/>
      <c r="Q347" s="241"/>
      <c r="R347" s="241"/>
      <c r="S347" s="241"/>
      <c r="T347" s="242"/>
      <c r="U347" s="14"/>
      <c r="V347" s="14"/>
      <c r="W347" s="14"/>
      <c r="X347" s="14"/>
      <c r="Y347" s="14"/>
      <c r="Z347" s="14"/>
      <c r="AA347" s="14"/>
      <c r="AB347" s="14"/>
      <c r="AC347" s="14"/>
      <c r="AD347" s="14"/>
      <c r="AE347" s="14"/>
      <c r="AT347" s="243" t="s">
        <v>129</v>
      </c>
      <c r="AU347" s="243" t="s">
        <v>82</v>
      </c>
      <c r="AV347" s="14" t="s">
        <v>82</v>
      </c>
      <c r="AW347" s="14" t="s">
        <v>33</v>
      </c>
      <c r="AX347" s="14" t="s">
        <v>72</v>
      </c>
      <c r="AY347" s="243" t="s">
        <v>114</v>
      </c>
    </row>
    <row r="348" s="15" customFormat="1">
      <c r="A348" s="15"/>
      <c r="B348" s="244"/>
      <c r="C348" s="245"/>
      <c r="D348" s="218" t="s">
        <v>129</v>
      </c>
      <c r="E348" s="246" t="s">
        <v>19</v>
      </c>
      <c r="F348" s="247" t="s">
        <v>131</v>
      </c>
      <c r="G348" s="245"/>
      <c r="H348" s="248">
        <v>250</v>
      </c>
      <c r="I348" s="249"/>
      <c r="J348" s="245"/>
      <c r="K348" s="245"/>
      <c r="L348" s="250"/>
      <c r="M348" s="251"/>
      <c r="N348" s="252"/>
      <c r="O348" s="252"/>
      <c r="P348" s="252"/>
      <c r="Q348" s="252"/>
      <c r="R348" s="252"/>
      <c r="S348" s="252"/>
      <c r="T348" s="253"/>
      <c r="U348" s="15"/>
      <c r="V348" s="15"/>
      <c r="W348" s="15"/>
      <c r="X348" s="15"/>
      <c r="Y348" s="15"/>
      <c r="Z348" s="15"/>
      <c r="AA348" s="15"/>
      <c r="AB348" s="15"/>
      <c r="AC348" s="15"/>
      <c r="AD348" s="15"/>
      <c r="AE348" s="15"/>
      <c r="AT348" s="254" t="s">
        <v>129</v>
      </c>
      <c r="AU348" s="254" t="s">
        <v>82</v>
      </c>
      <c r="AV348" s="15" t="s">
        <v>132</v>
      </c>
      <c r="AW348" s="15" t="s">
        <v>33</v>
      </c>
      <c r="AX348" s="15" t="s">
        <v>80</v>
      </c>
      <c r="AY348" s="254" t="s">
        <v>114</v>
      </c>
    </row>
    <row r="349" s="2" customFormat="1" ht="14.4" customHeight="1">
      <c r="A349" s="39"/>
      <c r="B349" s="40"/>
      <c r="C349" s="205" t="s">
        <v>405</v>
      </c>
      <c r="D349" s="205" t="s">
        <v>117</v>
      </c>
      <c r="E349" s="206" t="s">
        <v>406</v>
      </c>
      <c r="F349" s="207" t="s">
        <v>407</v>
      </c>
      <c r="G349" s="208" t="s">
        <v>164</v>
      </c>
      <c r="H349" s="209">
        <v>5.5</v>
      </c>
      <c r="I349" s="210"/>
      <c r="J349" s="211">
        <f>ROUND(I349*H349,2)</f>
        <v>0</v>
      </c>
      <c r="K349" s="207" t="s">
        <v>121</v>
      </c>
      <c r="L349" s="45"/>
      <c r="M349" s="212" t="s">
        <v>19</v>
      </c>
      <c r="N349" s="213" t="s">
        <v>43</v>
      </c>
      <c r="O349" s="85"/>
      <c r="P349" s="214">
        <f>O349*H349</f>
        <v>0</v>
      </c>
      <c r="Q349" s="214">
        <v>0.084250000000000005</v>
      </c>
      <c r="R349" s="214">
        <f>Q349*H349</f>
        <v>0.46337500000000004</v>
      </c>
      <c r="S349" s="214">
        <v>0</v>
      </c>
      <c r="T349" s="215">
        <f>S349*H349</f>
        <v>0</v>
      </c>
      <c r="U349" s="39"/>
      <c r="V349" s="39"/>
      <c r="W349" s="39"/>
      <c r="X349" s="39"/>
      <c r="Y349" s="39"/>
      <c r="Z349" s="39"/>
      <c r="AA349" s="39"/>
      <c r="AB349" s="39"/>
      <c r="AC349" s="39"/>
      <c r="AD349" s="39"/>
      <c r="AE349" s="39"/>
      <c r="AR349" s="216" t="s">
        <v>132</v>
      </c>
      <c r="AT349" s="216" t="s">
        <v>117</v>
      </c>
      <c r="AU349" s="216" t="s">
        <v>82</v>
      </c>
      <c r="AY349" s="18" t="s">
        <v>114</v>
      </c>
      <c r="BE349" s="217">
        <f>IF(N349="základní",J349,0)</f>
        <v>0</v>
      </c>
      <c r="BF349" s="217">
        <f>IF(N349="snížená",J349,0)</f>
        <v>0</v>
      </c>
      <c r="BG349" s="217">
        <f>IF(N349="zákl. přenesená",J349,0)</f>
        <v>0</v>
      </c>
      <c r="BH349" s="217">
        <f>IF(N349="sníž. přenesená",J349,0)</f>
        <v>0</v>
      </c>
      <c r="BI349" s="217">
        <f>IF(N349="nulová",J349,0)</f>
        <v>0</v>
      </c>
      <c r="BJ349" s="18" t="s">
        <v>80</v>
      </c>
      <c r="BK349" s="217">
        <f>ROUND(I349*H349,2)</f>
        <v>0</v>
      </c>
      <c r="BL349" s="18" t="s">
        <v>132</v>
      </c>
      <c r="BM349" s="216" t="s">
        <v>408</v>
      </c>
    </row>
    <row r="350" s="2" customFormat="1">
      <c r="A350" s="39"/>
      <c r="B350" s="40"/>
      <c r="C350" s="41"/>
      <c r="D350" s="218" t="s">
        <v>124</v>
      </c>
      <c r="E350" s="41"/>
      <c r="F350" s="219" t="s">
        <v>409</v>
      </c>
      <c r="G350" s="41"/>
      <c r="H350" s="41"/>
      <c r="I350" s="220"/>
      <c r="J350" s="41"/>
      <c r="K350" s="41"/>
      <c r="L350" s="45"/>
      <c r="M350" s="221"/>
      <c r="N350" s="222"/>
      <c r="O350" s="85"/>
      <c r="P350" s="85"/>
      <c r="Q350" s="85"/>
      <c r="R350" s="85"/>
      <c r="S350" s="85"/>
      <c r="T350" s="86"/>
      <c r="U350" s="39"/>
      <c r="V350" s="39"/>
      <c r="W350" s="39"/>
      <c r="X350" s="39"/>
      <c r="Y350" s="39"/>
      <c r="Z350" s="39"/>
      <c r="AA350" s="39"/>
      <c r="AB350" s="39"/>
      <c r="AC350" s="39"/>
      <c r="AD350" s="39"/>
      <c r="AE350" s="39"/>
      <c r="AT350" s="18" t="s">
        <v>124</v>
      </c>
      <c r="AU350" s="18" t="s">
        <v>82</v>
      </c>
    </row>
    <row r="351" s="13" customFormat="1">
      <c r="A351" s="13"/>
      <c r="B351" s="223"/>
      <c r="C351" s="224"/>
      <c r="D351" s="218" t="s">
        <v>129</v>
      </c>
      <c r="E351" s="225" t="s">
        <v>19</v>
      </c>
      <c r="F351" s="226" t="s">
        <v>243</v>
      </c>
      <c r="G351" s="224"/>
      <c r="H351" s="225" t="s">
        <v>19</v>
      </c>
      <c r="I351" s="227"/>
      <c r="J351" s="224"/>
      <c r="K351" s="224"/>
      <c r="L351" s="228"/>
      <c r="M351" s="229"/>
      <c r="N351" s="230"/>
      <c r="O351" s="230"/>
      <c r="P351" s="230"/>
      <c r="Q351" s="230"/>
      <c r="R351" s="230"/>
      <c r="S351" s="230"/>
      <c r="T351" s="231"/>
      <c r="U351" s="13"/>
      <c r="V351" s="13"/>
      <c r="W351" s="13"/>
      <c r="X351" s="13"/>
      <c r="Y351" s="13"/>
      <c r="Z351" s="13"/>
      <c r="AA351" s="13"/>
      <c r="AB351" s="13"/>
      <c r="AC351" s="13"/>
      <c r="AD351" s="13"/>
      <c r="AE351" s="13"/>
      <c r="AT351" s="232" t="s">
        <v>129</v>
      </c>
      <c r="AU351" s="232" t="s">
        <v>82</v>
      </c>
      <c r="AV351" s="13" t="s">
        <v>80</v>
      </c>
      <c r="AW351" s="13" t="s">
        <v>33</v>
      </c>
      <c r="AX351" s="13" t="s">
        <v>72</v>
      </c>
      <c r="AY351" s="232" t="s">
        <v>114</v>
      </c>
    </row>
    <row r="352" s="13" customFormat="1">
      <c r="A352" s="13"/>
      <c r="B352" s="223"/>
      <c r="C352" s="224"/>
      <c r="D352" s="218" t="s">
        <v>129</v>
      </c>
      <c r="E352" s="225" t="s">
        <v>19</v>
      </c>
      <c r="F352" s="226" t="s">
        <v>337</v>
      </c>
      <c r="G352" s="224"/>
      <c r="H352" s="225" t="s">
        <v>19</v>
      </c>
      <c r="I352" s="227"/>
      <c r="J352" s="224"/>
      <c r="K352" s="224"/>
      <c r="L352" s="228"/>
      <c r="M352" s="229"/>
      <c r="N352" s="230"/>
      <c r="O352" s="230"/>
      <c r="P352" s="230"/>
      <c r="Q352" s="230"/>
      <c r="R352" s="230"/>
      <c r="S352" s="230"/>
      <c r="T352" s="231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T352" s="232" t="s">
        <v>129</v>
      </c>
      <c r="AU352" s="232" t="s">
        <v>82</v>
      </c>
      <c r="AV352" s="13" t="s">
        <v>80</v>
      </c>
      <c r="AW352" s="13" t="s">
        <v>33</v>
      </c>
      <c r="AX352" s="13" t="s">
        <v>72</v>
      </c>
      <c r="AY352" s="232" t="s">
        <v>114</v>
      </c>
    </row>
    <row r="353" s="14" customFormat="1">
      <c r="A353" s="14"/>
      <c r="B353" s="233"/>
      <c r="C353" s="234"/>
      <c r="D353" s="218" t="s">
        <v>129</v>
      </c>
      <c r="E353" s="235" t="s">
        <v>19</v>
      </c>
      <c r="F353" s="236" t="s">
        <v>338</v>
      </c>
      <c r="G353" s="234"/>
      <c r="H353" s="237">
        <v>5.5</v>
      </c>
      <c r="I353" s="238"/>
      <c r="J353" s="234"/>
      <c r="K353" s="234"/>
      <c r="L353" s="239"/>
      <c r="M353" s="240"/>
      <c r="N353" s="241"/>
      <c r="O353" s="241"/>
      <c r="P353" s="241"/>
      <c r="Q353" s="241"/>
      <c r="R353" s="241"/>
      <c r="S353" s="241"/>
      <c r="T353" s="242"/>
      <c r="U353" s="14"/>
      <c r="V353" s="14"/>
      <c r="W353" s="14"/>
      <c r="X353" s="14"/>
      <c r="Y353" s="14"/>
      <c r="Z353" s="14"/>
      <c r="AA353" s="14"/>
      <c r="AB353" s="14"/>
      <c r="AC353" s="14"/>
      <c r="AD353" s="14"/>
      <c r="AE353" s="14"/>
      <c r="AT353" s="243" t="s">
        <v>129</v>
      </c>
      <c r="AU353" s="243" t="s">
        <v>82</v>
      </c>
      <c r="AV353" s="14" t="s">
        <v>82</v>
      </c>
      <c r="AW353" s="14" t="s">
        <v>33</v>
      </c>
      <c r="AX353" s="14" t="s">
        <v>72</v>
      </c>
      <c r="AY353" s="243" t="s">
        <v>114</v>
      </c>
    </row>
    <row r="354" s="15" customFormat="1">
      <c r="A354" s="15"/>
      <c r="B354" s="244"/>
      <c r="C354" s="245"/>
      <c r="D354" s="218" t="s">
        <v>129</v>
      </c>
      <c r="E354" s="246" t="s">
        <v>19</v>
      </c>
      <c r="F354" s="247" t="s">
        <v>131</v>
      </c>
      <c r="G354" s="245"/>
      <c r="H354" s="248">
        <v>5.5</v>
      </c>
      <c r="I354" s="249"/>
      <c r="J354" s="245"/>
      <c r="K354" s="245"/>
      <c r="L354" s="250"/>
      <c r="M354" s="251"/>
      <c r="N354" s="252"/>
      <c r="O354" s="252"/>
      <c r="P354" s="252"/>
      <c r="Q354" s="252"/>
      <c r="R354" s="252"/>
      <c r="S354" s="252"/>
      <c r="T354" s="253"/>
      <c r="U354" s="15"/>
      <c r="V354" s="15"/>
      <c r="W354" s="15"/>
      <c r="X354" s="15"/>
      <c r="Y354" s="15"/>
      <c r="Z354" s="15"/>
      <c r="AA354" s="15"/>
      <c r="AB354" s="15"/>
      <c r="AC354" s="15"/>
      <c r="AD354" s="15"/>
      <c r="AE354" s="15"/>
      <c r="AT354" s="254" t="s">
        <v>129</v>
      </c>
      <c r="AU354" s="254" t="s">
        <v>82</v>
      </c>
      <c r="AV354" s="15" t="s">
        <v>132</v>
      </c>
      <c r="AW354" s="15" t="s">
        <v>33</v>
      </c>
      <c r="AX354" s="15" t="s">
        <v>80</v>
      </c>
      <c r="AY354" s="254" t="s">
        <v>114</v>
      </c>
    </row>
    <row r="355" s="2" customFormat="1" ht="14.4" customHeight="1">
      <c r="A355" s="39"/>
      <c r="B355" s="40"/>
      <c r="C355" s="259" t="s">
        <v>410</v>
      </c>
      <c r="D355" s="259" t="s">
        <v>317</v>
      </c>
      <c r="E355" s="260" t="s">
        <v>411</v>
      </c>
      <c r="F355" s="261" t="s">
        <v>412</v>
      </c>
      <c r="G355" s="262" t="s">
        <v>164</v>
      </c>
      <c r="H355" s="263">
        <v>6.0499999999999998</v>
      </c>
      <c r="I355" s="264"/>
      <c r="J355" s="265">
        <f>ROUND(I355*H355,2)</f>
        <v>0</v>
      </c>
      <c r="K355" s="261" t="s">
        <v>121</v>
      </c>
      <c r="L355" s="266"/>
      <c r="M355" s="267" t="s">
        <v>19</v>
      </c>
      <c r="N355" s="268" t="s">
        <v>43</v>
      </c>
      <c r="O355" s="85"/>
      <c r="P355" s="214">
        <f>O355*H355</f>
        <v>0</v>
      </c>
      <c r="Q355" s="214">
        <v>0.13100000000000001</v>
      </c>
      <c r="R355" s="214">
        <f>Q355*H355</f>
        <v>0.79254999999999998</v>
      </c>
      <c r="S355" s="214">
        <v>0</v>
      </c>
      <c r="T355" s="215">
        <f>S355*H355</f>
        <v>0</v>
      </c>
      <c r="U355" s="39"/>
      <c r="V355" s="39"/>
      <c r="W355" s="39"/>
      <c r="X355" s="39"/>
      <c r="Y355" s="39"/>
      <c r="Z355" s="39"/>
      <c r="AA355" s="39"/>
      <c r="AB355" s="39"/>
      <c r="AC355" s="39"/>
      <c r="AD355" s="39"/>
      <c r="AE355" s="39"/>
      <c r="AR355" s="216" t="s">
        <v>200</v>
      </c>
      <c r="AT355" s="216" t="s">
        <v>317</v>
      </c>
      <c r="AU355" s="216" t="s">
        <v>82</v>
      </c>
      <c r="AY355" s="18" t="s">
        <v>114</v>
      </c>
      <c r="BE355" s="217">
        <f>IF(N355="základní",J355,0)</f>
        <v>0</v>
      </c>
      <c r="BF355" s="217">
        <f>IF(N355="snížená",J355,0)</f>
        <v>0</v>
      </c>
      <c r="BG355" s="217">
        <f>IF(N355="zákl. přenesená",J355,0)</f>
        <v>0</v>
      </c>
      <c r="BH355" s="217">
        <f>IF(N355="sníž. přenesená",J355,0)</f>
        <v>0</v>
      </c>
      <c r="BI355" s="217">
        <f>IF(N355="nulová",J355,0)</f>
        <v>0</v>
      </c>
      <c r="BJ355" s="18" t="s">
        <v>80</v>
      </c>
      <c r="BK355" s="217">
        <f>ROUND(I355*H355,2)</f>
        <v>0</v>
      </c>
      <c r="BL355" s="18" t="s">
        <v>132</v>
      </c>
      <c r="BM355" s="216" t="s">
        <v>413</v>
      </c>
    </row>
    <row r="356" s="2" customFormat="1">
      <c r="A356" s="39"/>
      <c r="B356" s="40"/>
      <c r="C356" s="41"/>
      <c r="D356" s="218" t="s">
        <v>124</v>
      </c>
      <c r="E356" s="41"/>
      <c r="F356" s="219" t="s">
        <v>412</v>
      </c>
      <c r="G356" s="41"/>
      <c r="H356" s="41"/>
      <c r="I356" s="220"/>
      <c r="J356" s="41"/>
      <c r="K356" s="41"/>
      <c r="L356" s="45"/>
      <c r="M356" s="221"/>
      <c r="N356" s="222"/>
      <c r="O356" s="85"/>
      <c r="P356" s="85"/>
      <c r="Q356" s="85"/>
      <c r="R356" s="85"/>
      <c r="S356" s="85"/>
      <c r="T356" s="86"/>
      <c r="U356" s="39"/>
      <c r="V356" s="39"/>
      <c r="W356" s="39"/>
      <c r="X356" s="39"/>
      <c r="Y356" s="39"/>
      <c r="Z356" s="39"/>
      <c r="AA356" s="39"/>
      <c r="AB356" s="39"/>
      <c r="AC356" s="39"/>
      <c r="AD356" s="39"/>
      <c r="AE356" s="39"/>
      <c r="AT356" s="18" t="s">
        <v>124</v>
      </c>
      <c r="AU356" s="18" t="s">
        <v>82</v>
      </c>
    </row>
    <row r="357" s="14" customFormat="1">
      <c r="A357" s="14"/>
      <c r="B357" s="233"/>
      <c r="C357" s="234"/>
      <c r="D357" s="218" t="s">
        <v>129</v>
      </c>
      <c r="E357" s="235" t="s">
        <v>19</v>
      </c>
      <c r="F357" s="236" t="s">
        <v>414</v>
      </c>
      <c r="G357" s="234"/>
      <c r="H357" s="237">
        <v>6.0499999999999998</v>
      </c>
      <c r="I357" s="238"/>
      <c r="J357" s="234"/>
      <c r="K357" s="234"/>
      <c r="L357" s="239"/>
      <c r="M357" s="240"/>
      <c r="N357" s="241"/>
      <c r="O357" s="241"/>
      <c r="P357" s="241"/>
      <c r="Q357" s="241"/>
      <c r="R357" s="241"/>
      <c r="S357" s="241"/>
      <c r="T357" s="242"/>
      <c r="U357" s="14"/>
      <c r="V357" s="14"/>
      <c r="W357" s="14"/>
      <c r="X357" s="14"/>
      <c r="Y357" s="14"/>
      <c r="Z357" s="14"/>
      <c r="AA357" s="14"/>
      <c r="AB357" s="14"/>
      <c r="AC357" s="14"/>
      <c r="AD357" s="14"/>
      <c r="AE357" s="14"/>
      <c r="AT357" s="243" t="s">
        <v>129</v>
      </c>
      <c r="AU357" s="243" t="s">
        <v>82</v>
      </c>
      <c r="AV357" s="14" t="s">
        <v>82</v>
      </c>
      <c r="AW357" s="14" t="s">
        <v>33</v>
      </c>
      <c r="AX357" s="14" t="s">
        <v>72</v>
      </c>
      <c r="AY357" s="243" t="s">
        <v>114</v>
      </c>
    </row>
    <row r="358" s="15" customFormat="1">
      <c r="A358" s="15"/>
      <c r="B358" s="244"/>
      <c r="C358" s="245"/>
      <c r="D358" s="218" t="s">
        <v>129</v>
      </c>
      <c r="E358" s="246" t="s">
        <v>19</v>
      </c>
      <c r="F358" s="247" t="s">
        <v>131</v>
      </c>
      <c r="G358" s="245"/>
      <c r="H358" s="248">
        <v>6.0499999999999998</v>
      </c>
      <c r="I358" s="249"/>
      <c r="J358" s="245"/>
      <c r="K358" s="245"/>
      <c r="L358" s="250"/>
      <c r="M358" s="251"/>
      <c r="N358" s="252"/>
      <c r="O358" s="252"/>
      <c r="P358" s="252"/>
      <c r="Q358" s="252"/>
      <c r="R358" s="252"/>
      <c r="S358" s="252"/>
      <c r="T358" s="253"/>
      <c r="U358" s="15"/>
      <c r="V358" s="15"/>
      <c r="W358" s="15"/>
      <c r="X358" s="15"/>
      <c r="Y358" s="15"/>
      <c r="Z358" s="15"/>
      <c r="AA358" s="15"/>
      <c r="AB358" s="15"/>
      <c r="AC358" s="15"/>
      <c r="AD358" s="15"/>
      <c r="AE358" s="15"/>
      <c r="AT358" s="254" t="s">
        <v>129</v>
      </c>
      <c r="AU358" s="254" t="s">
        <v>82</v>
      </c>
      <c r="AV358" s="15" t="s">
        <v>132</v>
      </c>
      <c r="AW358" s="15" t="s">
        <v>33</v>
      </c>
      <c r="AX358" s="15" t="s">
        <v>80</v>
      </c>
      <c r="AY358" s="254" t="s">
        <v>114</v>
      </c>
    </row>
    <row r="359" s="12" customFormat="1" ht="22.8" customHeight="1">
      <c r="A359" s="12"/>
      <c r="B359" s="189"/>
      <c r="C359" s="190"/>
      <c r="D359" s="191" t="s">
        <v>71</v>
      </c>
      <c r="E359" s="203" t="s">
        <v>188</v>
      </c>
      <c r="F359" s="203" t="s">
        <v>415</v>
      </c>
      <c r="G359" s="190"/>
      <c r="H359" s="190"/>
      <c r="I359" s="193"/>
      <c r="J359" s="204">
        <f>BK359</f>
        <v>0</v>
      </c>
      <c r="K359" s="190"/>
      <c r="L359" s="195"/>
      <c r="M359" s="196"/>
      <c r="N359" s="197"/>
      <c r="O359" s="197"/>
      <c r="P359" s="198">
        <f>SUM(P360:P377)</f>
        <v>0</v>
      </c>
      <c r="Q359" s="197"/>
      <c r="R359" s="198">
        <f>SUM(R360:R377)</f>
        <v>0.80983699999999992</v>
      </c>
      <c r="S359" s="197"/>
      <c r="T359" s="199">
        <f>SUM(T360:T377)</f>
        <v>0</v>
      </c>
      <c r="U359" s="12"/>
      <c r="V359" s="12"/>
      <c r="W359" s="12"/>
      <c r="X359" s="12"/>
      <c r="Y359" s="12"/>
      <c r="Z359" s="12"/>
      <c r="AA359" s="12"/>
      <c r="AB359" s="12"/>
      <c r="AC359" s="12"/>
      <c r="AD359" s="12"/>
      <c r="AE359" s="12"/>
      <c r="AR359" s="200" t="s">
        <v>80</v>
      </c>
      <c r="AT359" s="201" t="s">
        <v>71</v>
      </c>
      <c r="AU359" s="201" t="s">
        <v>80</v>
      </c>
      <c r="AY359" s="200" t="s">
        <v>114</v>
      </c>
      <c r="BK359" s="202">
        <f>SUM(BK360:BK377)</f>
        <v>0</v>
      </c>
    </row>
    <row r="360" s="2" customFormat="1" ht="14.4" customHeight="1">
      <c r="A360" s="39"/>
      <c r="B360" s="40"/>
      <c r="C360" s="205" t="s">
        <v>416</v>
      </c>
      <c r="D360" s="205" t="s">
        <v>117</v>
      </c>
      <c r="E360" s="206" t="s">
        <v>417</v>
      </c>
      <c r="F360" s="207" t="s">
        <v>418</v>
      </c>
      <c r="G360" s="208" t="s">
        <v>226</v>
      </c>
      <c r="H360" s="209">
        <v>0.050000000000000003</v>
      </c>
      <c r="I360" s="210"/>
      <c r="J360" s="211">
        <f>ROUND(I360*H360,2)</f>
        <v>0</v>
      </c>
      <c r="K360" s="207" t="s">
        <v>121</v>
      </c>
      <c r="L360" s="45"/>
      <c r="M360" s="212" t="s">
        <v>19</v>
      </c>
      <c r="N360" s="213" t="s">
        <v>43</v>
      </c>
      <c r="O360" s="85"/>
      <c r="P360" s="214">
        <f>O360*H360</f>
        <v>0</v>
      </c>
      <c r="Q360" s="214">
        <v>2.2563399999999998</v>
      </c>
      <c r="R360" s="214">
        <f>Q360*H360</f>
        <v>0.112817</v>
      </c>
      <c r="S360" s="214">
        <v>0</v>
      </c>
      <c r="T360" s="215">
        <f>S360*H360</f>
        <v>0</v>
      </c>
      <c r="U360" s="39"/>
      <c r="V360" s="39"/>
      <c r="W360" s="39"/>
      <c r="X360" s="39"/>
      <c r="Y360" s="39"/>
      <c r="Z360" s="39"/>
      <c r="AA360" s="39"/>
      <c r="AB360" s="39"/>
      <c r="AC360" s="39"/>
      <c r="AD360" s="39"/>
      <c r="AE360" s="39"/>
      <c r="AR360" s="216" t="s">
        <v>132</v>
      </c>
      <c r="AT360" s="216" t="s">
        <v>117</v>
      </c>
      <c r="AU360" s="216" t="s">
        <v>82</v>
      </c>
      <c r="AY360" s="18" t="s">
        <v>114</v>
      </c>
      <c r="BE360" s="217">
        <f>IF(N360="základní",J360,0)</f>
        <v>0</v>
      </c>
      <c r="BF360" s="217">
        <f>IF(N360="snížená",J360,0)</f>
        <v>0</v>
      </c>
      <c r="BG360" s="217">
        <f>IF(N360="zákl. přenesená",J360,0)</f>
        <v>0</v>
      </c>
      <c r="BH360" s="217">
        <f>IF(N360="sníž. přenesená",J360,0)</f>
        <v>0</v>
      </c>
      <c r="BI360" s="217">
        <f>IF(N360="nulová",J360,0)</f>
        <v>0</v>
      </c>
      <c r="BJ360" s="18" t="s">
        <v>80</v>
      </c>
      <c r="BK360" s="217">
        <f>ROUND(I360*H360,2)</f>
        <v>0</v>
      </c>
      <c r="BL360" s="18" t="s">
        <v>132</v>
      </c>
      <c r="BM360" s="216" t="s">
        <v>419</v>
      </c>
    </row>
    <row r="361" s="2" customFormat="1">
      <c r="A361" s="39"/>
      <c r="B361" s="40"/>
      <c r="C361" s="41"/>
      <c r="D361" s="218" t="s">
        <v>124</v>
      </c>
      <c r="E361" s="41"/>
      <c r="F361" s="219" t="s">
        <v>420</v>
      </c>
      <c r="G361" s="41"/>
      <c r="H361" s="41"/>
      <c r="I361" s="220"/>
      <c r="J361" s="41"/>
      <c r="K361" s="41"/>
      <c r="L361" s="45"/>
      <c r="M361" s="221"/>
      <c r="N361" s="222"/>
      <c r="O361" s="85"/>
      <c r="P361" s="85"/>
      <c r="Q361" s="85"/>
      <c r="R361" s="85"/>
      <c r="S361" s="85"/>
      <c r="T361" s="86"/>
      <c r="U361" s="39"/>
      <c r="V361" s="39"/>
      <c r="W361" s="39"/>
      <c r="X361" s="39"/>
      <c r="Y361" s="39"/>
      <c r="Z361" s="39"/>
      <c r="AA361" s="39"/>
      <c r="AB361" s="39"/>
      <c r="AC361" s="39"/>
      <c r="AD361" s="39"/>
      <c r="AE361" s="39"/>
      <c r="AT361" s="18" t="s">
        <v>124</v>
      </c>
      <c r="AU361" s="18" t="s">
        <v>82</v>
      </c>
    </row>
    <row r="362" s="13" customFormat="1">
      <c r="A362" s="13"/>
      <c r="B362" s="223"/>
      <c r="C362" s="224"/>
      <c r="D362" s="218" t="s">
        <v>129</v>
      </c>
      <c r="E362" s="225" t="s">
        <v>19</v>
      </c>
      <c r="F362" s="226" t="s">
        <v>243</v>
      </c>
      <c r="G362" s="224"/>
      <c r="H362" s="225" t="s">
        <v>19</v>
      </c>
      <c r="I362" s="227"/>
      <c r="J362" s="224"/>
      <c r="K362" s="224"/>
      <c r="L362" s="228"/>
      <c r="M362" s="229"/>
      <c r="N362" s="230"/>
      <c r="O362" s="230"/>
      <c r="P362" s="230"/>
      <c r="Q362" s="230"/>
      <c r="R362" s="230"/>
      <c r="S362" s="230"/>
      <c r="T362" s="231"/>
      <c r="U362" s="13"/>
      <c r="V362" s="13"/>
      <c r="W362" s="13"/>
      <c r="X362" s="13"/>
      <c r="Y362" s="13"/>
      <c r="Z362" s="13"/>
      <c r="AA362" s="13"/>
      <c r="AB362" s="13"/>
      <c r="AC362" s="13"/>
      <c r="AD362" s="13"/>
      <c r="AE362" s="13"/>
      <c r="AT362" s="232" t="s">
        <v>129</v>
      </c>
      <c r="AU362" s="232" t="s">
        <v>82</v>
      </c>
      <c r="AV362" s="13" t="s">
        <v>80</v>
      </c>
      <c r="AW362" s="13" t="s">
        <v>33</v>
      </c>
      <c r="AX362" s="13" t="s">
        <v>72</v>
      </c>
      <c r="AY362" s="232" t="s">
        <v>114</v>
      </c>
    </row>
    <row r="363" s="13" customFormat="1">
      <c r="A363" s="13"/>
      <c r="B363" s="223"/>
      <c r="C363" s="224"/>
      <c r="D363" s="218" t="s">
        <v>129</v>
      </c>
      <c r="E363" s="225" t="s">
        <v>19</v>
      </c>
      <c r="F363" s="226" t="s">
        <v>421</v>
      </c>
      <c r="G363" s="224"/>
      <c r="H363" s="225" t="s">
        <v>19</v>
      </c>
      <c r="I363" s="227"/>
      <c r="J363" s="224"/>
      <c r="K363" s="224"/>
      <c r="L363" s="228"/>
      <c r="M363" s="229"/>
      <c r="N363" s="230"/>
      <c r="O363" s="230"/>
      <c r="P363" s="230"/>
      <c r="Q363" s="230"/>
      <c r="R363" s="230"/>
      <c r="S363" s="230"/>
      <c r="T363" s="231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T363" s="232" t="s">
        <v>129</v>
      </c>
      <c r="AU363" s="232" t="s">
        <v>82</v>
      </c>
      <c r="AV363" s="13" t="s">
        <v>80</v>
      </c>
      <c r="AW363" s="13" t="s">
        <v>33</v>
      </c>
      <c r="AX363" s="13" t="s">
        <v>72</v>
      </c>
      <c r="AY363" s="232" t="s">
        <v>114</v>
      </c>
    </row>
    <row r="364" s="14" customFormat="1">
      <c r="A364" s="14"/>
      <c r="B364" s="233"/>
      <c r="C364" s="234"/>
      <c r="D364" s="218" t="s">
        <v>129</v>
      </c>
      <c r="E364" s="235" t="s">
        <v>19</v>
      </c>
      <c r="F364" s="236" t="s">
        <v>422</v>
      </c>
      <c r="G364" s="234"/>
      <c r="H364" s="237">
        <v>0.050000000000000003</v>
      </c>
      <c r="I364" s="238"/>
      <c r="J364" s="234"/>
      <c r="K364" s="234"/>
      <c r="L364" s="239"/>
      <c r="M364" s="240"/>
      <c r="N364" s="241"/>
      <c r="O364" s="241"/>
      <c r="P364" s="241"/>
      <c r="Q364" s="241"/>
      <c r="R364" s="241"/>
      <c r="S364" s="241"/>
      <c r="T364" s="242"/>
      <c r="U364" s="14"/>
      <c r="V364" s="14"/>
      <c r="W364" s="14"/>
      <c r="X364" s="14"/>
      <c r="Y364" s="14"/>
      <c r="Z364" s="14"/>
      <c r="AA364" s="14"/>
      <c r="AB364" s="14"/>
      <c r="AC364" s="14"/>
      <c r="AD364" s="14"/>
      <c r="AE364" s="14"/>
      <c r="AT364" s="243" t="s">
        <v>129</v>
      </c>
      <c r="AU364" s="243" t="s">
        <v>82</v>
      </c>
      <c r="AV364" s="14" t="s">
        <v>82</v>
      </c>
      <c r="AW364" s="14" t="s">
        <v>33</v>
      </c>
      <c r="AX364" s="14" t="s">
        <v>72</v>
      </c>
      <c r="AY364" s="243" t="s">
        <v>114</v>
      </c>
    </row>
    <row r="365" s="15" customFormat="1">
      <c r="A365" s="15"/>
      <c r="B365" s="244"/>
      <c r="C365" s="245"/>
      <c r="D365" s="218" t="s">
        <v>129</v>
      </c>
      <c r="E365" s="246" t="s">
        <v>19</v>
      </c>
      <c r="F365" s="247" t="s">
        <v>131</v>
      </c>
      <c r="G365" s="245"/>
      <c r="H365" s="248">
        <v>0.050000000000000003</v>
      </c>
      <c r="I365" s="249"/>
      <c r="J365" s="245"/>
      <c r="K365" s="245"/>
      <c r="L365" s="250"/>
      <c r="M365" s="251"/>
      <c r="N365" s="252"/>
      <c r="O365" s="252"/>
      <c r="P365" s="252"/>
      <c r="Q365" s="252"/>
      <c r="R365" s="252"/>
      <c r="S365" s="252"/>
      <c r="T365" s="253"/>
      <c r="U365" s="15"/>
      <c r="V365" s="15"/>
      <c r="W365" s="15"/>
      <c r="X365" s="15"/>
      <c r="Y365" s="15"/>
      <c r="Z365" s="15"/>
      <c r="AA365" s="15"/>
      <c r="AB365" s="15"/>
      <c r="AC365" s="15"/>
      <c r="AD365" s="15"/>
      <c r="AE365" s="15"/>
      <c r="AT365" s="254" t="s">
        <v>129</v>
      </c>
      <c r="AU365" s="254" t="s">
        <v>82</v>
      </c>
      <c r="AV365" s="15" t="s">
        <v>132</v>
      </c>
      <c r="AW365" s="15" t="s">
        <v>33</v>
      </c>
      <c r="AX365" s="15" t="s">
        <v>80</v>
      </c>
      <c r="AY365" s="254" t="s">
        <v>114</v>
      </c>
    </row>
    <row r="366" s="2" customFormat="1" ht="14.4" customHeight="1">
      <c r="A366" s="39"/>
      <c r="B366" s="40"/>
      <c r="C366" s="205" t="s">
        <v>423</v>
      </c>
      <c r="D366" s="205" t="s">
        <v>117</v>
      </c>
      <c r="E366" s="206" t="s">
        <v>424</v>
      </c>
      <c r="F366" s="207" t="s">
        <v>425</v>
      </c>
      <c r="G366" s="208" t="s">
        <v>164</v>
      </c>
      <c r="H366" s="209">
        <v>1.5</v>
      </c>
      <c r="I366" s="210"/>
      <c r="J366" s="211">
        <f>ROUND(I366*H366,2)</f>
        <v>0</v>
      </c>
      <c r="K366" s="207" t="s">
        <v>121</v>
      </c>
      <c r="L366" s="45"/>
      <c r="M366" s="212" t="s">
        <v>19</v>
      </c>
      <c r="N366" s="213" t="s">
        <v>43</v>
      </c>
      <c r="O366" s="85"/>
      <c r="P366" s="214">
        <f>O366*H366</f>
        <v>0</v>
      </c>
      <c r="Q366" s="214">
        <v>0.27560000000000001</v>
      </c>
      <c r="R366" s="214">
        <f>Q366*H366</f>
        <v>0.41339999999999999</v>
      </c>
      <c r="S366" s="214">
        <v>0</v>
      </c>
      <c r="T366" s="215">
        <f>S366*H366</f>
        <v>0</v>
      </c>
      <c r="U366" s="39"/>
      <c r="V366" s="39"/>
      <c r="W366" s="39"/>
      <c r="X366" s="39"/>
      <c r="Y366" s="39"/>
      <c r="Z366" s="39"/>
      <c r="AA366" s="39"/>
      <c r="AB366" s="39"/>
      <c r="AC366" s="39"/>
      <c r="AD366" s="39"/>
      <c r="AE366" s="39"/>
      <c r="AR366" s="216" t="s">
        <v>132</v>
      </c>
      <c r="AT366" s="216" t="s">
        <v>117</v>
      </c>
      <c r="AU366" s="216" t="s">
        <v>82</v>
      </c>
      <c r="AY366" s="18" t="s">
        <v>114</v>
      </c>
      <c r="BE366" s="217">
        <f>IF(N366="základní",J366,0)</f>
        <v>0</v>
      </c>
      <c r="BF366" s="217">
        <f>IF(N366="snížená",J366,0)</f>
        <v>0</v>
      </c>
      <c r="BG366" s="217">
        <f>IF(N366="zákl. přenesená",J366,0)</f>
        <v>0</v>
      </c>
      <c r="BH366" s="217">
        <f>IF(N366="sníž. přenesená",J366,0)</f>
        <v>0</v>
      </c>
      <c r="BI366" s="217">
        <f>IF(N366="nulová",J366,0)</f>
        <v>0</v>
      </c>
      <c r="BJ366" s="18" t="s">
        <v>80</v>
      </c>
      <c r="BK366" s="217">
        <f>ROUND(I366*H366,2)</f>
        <v>0</v>
      </c>
      <c r="BL366" s="18" t="s">
        <v>132</v>
      </c>
      <c r="BM366" s="216" t="s">
        <v>426</v>
      </c>
    </row>
    <row r="367" s="2" customFormat="1">
      <c r="A367" s="39"/>
      <c r="B367" s="40"/>
      <c r="C367" s="41"/>
      <c r="D367" s="218" t="s">
        <v>124</v>
      </c>
      <c r="E367" s="41"/>
      <c r="F367" s="219" t="s">
        <v>427</v>
      </c>
      <c r="G367" s="41"/>
      <c r="H367" s="41"/>
      <c r="I367" s="220"/>
      <c r="J367" s="41"/>
      <c r="K367" s="41"/>
      <c r="L367" s="45"/>
      <c r="M367" s="221"/>
      <c r="N367" s="222"/>
      <c r="O367" s="85"/>
      <c r="P367" s="85"/>
      <c r="Q367" s="85"/>
      <c r="R367" s="85"/>
      <c r="S367" s="85"/>
      <c r="T367" s="86"/>
      <c r="U367" s="39"/>
      <c r="V367" s="39"/>
      <c r="W367" s="39"/>
      <c r="X367" s="39"/>
      <c r="Y367" s="39"/>
      <c r="Z367" s="39"/>
      <c r="AA367" s="39"/>
      <c r="AB367" s="39"/>
      <c r="AC367" s="39"/>
      <c r="AD367" s="39"/>
      <c r="AE367" s="39"/>
      <c r="AT367" s="18" t="s">
        <v>124</v>
      </c>
      <c r="AU367" s="18" t="s">
        <v>82</v>
      </c>
    </row>
    <row r="368" s="13" customFormat="1">
      <c r="A368" s="13"/>
      <c r="B368" s="223"/>
      <c r="C368" s="224"/>
      <c r="D368" s="218" t="s">
        <v>129</v>
      </c>
      <c r="E368" s="225" t="s">
        <v>19</v>
      </c>
      <c r="F368" s="226" t="s">
        <v>243</v>
      </c>
      <c r="G368" s="224"/>
      <c r="H368" s="225" t="s">
        <v>19</v>
      </c>
      <c r="I368" s="227"/>
      <c r="J368" s="224"/>
      <c r="K368" s="224"/>
      <c r="L368" s="228"/>
      <c r="M368" s="229"/>
      <c r="N368" s="230"/>
      <c r="O368" s="230"/>
      <c r="P368" s="230"/>
      <c r="Q368" s="230"/>
      <c r="R368" s="230"/>
      <c r="S368" s="230"/>
      <c r="T368" s="231"/>
      <c r="U368" s="13"/>
      <c r="V368" s="13"/>
      <c r="W368" s="13"/>
      <c r="X368" s="13"/>
      <c r="Y368" s="13"/>
      <c r="Z368" s="13"/>
      <c r="AA368" s="13"/>
      <c r="AB368" s="13"/>
      <c r="AC368" s="13"/>
      <c r="AD368" s="13"/>
      <c r="AE368" s="13"/>
      <c r="AT368" s="232" t="s">
        <v>129</v>
      </c>
      <c r="AU368" s="232" t="s">
        <v>82</v>
      </c>
      <c r="AV368" s="13" t="s">
        <v>80</v>
      </c>
      <c r="AW368" s="13" t="s">
        <v>33</v>
      </c>
      <c r="AX368" s="13" t="s">
        <v>72</v>
      </c>
      <c r="AY368" s="232" t="s">
        <v>114</v>
      </c>
    </row>
    <row r="369" s="13" customFormat="1">
      <c r="A369" s="13"/>
      <c r="B369" s="223"/>
      <c r="C369" s="224"/>
      <c r="D369" s="218" t="s">
        <v>129</v>
      </c>
      <c r="E369" s="225" t="s">
        <v>19</v>
      </c>
      <c r="F369" s="226" t="s">
        <v>328</v>
      </c>
      <c r="G369" s="224"/>
      <c r="H369" s="225" t="s">
        <v>19</v>
      </c>
      <c r="I369" s="227"/>
      <c r="J369" s="224"/>
      <c r="K369" s="224"/>
      <c r="L369" s="228"/>
      <c r="M369" s="229"/>
      <c r="N369" s="230"/>
      <c r="O369" s="230"/>
      <c r="P369" s="230"/>
      <c r="Q369" s="230"/>
      <c r="R369" s="230"/>
      <c r="S369" s="230"/>
      <c r="T369" s="231"/>
      <c r="U369" s="13"/>
      <c r="V369" s="13"/>
      <c r="W369" s="13"/>
      <c r="X369" s="13"/>
      <c r="Y369" s="13"/>
      <c r="Z369" s="13"/>
      <c r="AA369" s="13"/>
      <c r="AB369" s="13"/>
      <c r="AC369" s="13"/>
      <c r="AD369" s="13"/>
      <c r="AE369" s="13"/>
      <c r="AT369" s="232" t="s">
        <v>129</v>
      </c>
      <c r="AU369" s="232" t="s">
        <v>82</v>
      </c>
      <c r="AV369" s="13" t="s">
        <v>80</v>
      </c>
      <c r="AW369" s="13" t="s">
        <v>33</v>
      </c>
      <c r="AX369" s="13" t="s">
        <v>72</v>
      </c>
      <c r="AY369" s="232" t="s">
        <v>114</v>
      </c>
    </row>
    <row r="370" s="14" customFormat="1">
      <c r="A370" s="14"/>
      <c r="B370" s="233"/>
      <c r="C370" s="234"/>
      <c r="D370" s="218" t="s">
        <v>129</v>
      </c>
      <c r="E370" s="235" t="s">
        <v>19</v>
      </c>
      <c r="F370" s="236" t="s">
        <v>329</v>
      </c>
      <c r="G370" s="234"/>
      <c r="H370" s="237">
        <v>1.5</v>
      </c>
      <c r="I370" s="238"/>
      <c r="J370" s="234"/>
      <c r="K370" s="234"/>
      <c r="L370" s="239"/>
      <c r="M370" s="240"/>
      <c r="N370" s="241"/>
      <c r="O370" s="241"/>
      <c r="P370" s="241"/>
      <c r="Q370" s="241"/>
      <c r="R370" s="241"/>
      <c r="S370" s="241"/>
      <c r="T370" s="242"/>
      <c r="U370" s="14"/>
      <c r="V370" s="14"/>
      <c r="W370" s="14"/>
      <c r="X370" s="14"/>
      <c r="Y370" s="14"/>
      <c r="Z370" s="14"/>
      <c r="AA370" s="14"/>
      <c r="AB370" s="14"/>
      <c r="AC370" s="14"/>
      <c r="AD370" s="14"/>
      <c r="AE370" s="14"/>
      <c r="AT370" s="243" t="s">
        <v>129</v>
      </c>
      <c r="AU370" s="243" t="s">
        <v>82</v>
      </c>
      <c r="AV370" s="14" t="s">
        <v>82</v>
      </c>
      <c r="AW370" s="14" t="s">
        <v>33</v>
      </c>
      <c r="AX370" s="14" t="s">
        <v>72</v>
      </c>
      <c r="AY370" s="243" t="s">
        <v>114</v>
      </c>
    </row>
    <row r="371" s="15" customFormat="1">
      <c r="A371" s="15"/>
      <c r="B371" s="244"/>
      <c r="C371" s="245"/>
      <c r="D371" s="218" t="s">
        <v>129</v>
      </c>
      <c r="E371" s="246" t="s">
        <v>19</v>
      </c>
      <c r="F371" s="247" t="s">
        <v>131</v>
      </c>
      <c r="G371" s="245"/>
      <c r="H371" s="248">
        <v>1.5</v>
      </c>
      <c r="I371" s="249"/>
      <c r="J371" s="245"/>
      <c r="K371" s="245"/>
      <c r="L371" s="250"/>
      <c r="M371" s="251"/>
      <c r="N371" s="252"/>
      <c r="O371" s="252"/>
      <c r="P371" s="252"/>
      <c r="Q371" s="252"/>
      <c r="R371" s="252"/>
      <c r="S371" s="252"/>
      <c r="T371" s="253"/>
      <c r="U371" s="15"/>
      <c r="V371" s="15"/>
      <c r="W371" s="15"/>
      <c r="X371" s="15"/>
      <c r="Y371" s="15"/>
      <c r="Z371" s="15"/>
      <c r="AA371" s="15"/>
      <c r="AB371" s="15"/>
      <c r="AC371" s="15"/>
      <c r="AD371" s="15"/>
      <c r="AE371" s="15"/>
      <c r="AT371" s="254" t="s">
        <v>129</v>
      </c>
      <c r="AU371" s="254" t="s">
        <v>82</v>
      </c>
      <c r="AV371" s="15" t="s">
        <v>132</v>
      </c>
      <c r="AW371" s="15" t="s">
        <v>33</v>
      </c>
      <c r="AX371" s="15" t="s">
        <v>80</v>
      </c>
      <c r="AY371" s="254" t="s">
        <v>114</v>
      </c>
    </row>
    <row r="372" s="2" customFormat="1" ht="14.4" customHeight="1">
      <c r="A372" s="39"/>
      <c r="B372" s="40"/>
      <c r="C372" s="205" t="s">
        <v>428</v>
      </c>
      <c r="D372" s="205" t="s">
        <v>117</v>
      </c>
      <c r="E372" s="206" t="s">
        <v>429</v>
      </c>
      <c r="F372" s="207" t="s">
        <v>430</v>
      </c>
      <c r="G372" s="208" t="s">
        <v>164</v>
      </c>
      <c r="H372" s="209">
        <v>1</v>
      </c>
      <c r="I372" s="210"/>
      <c r="J372" s="211">
        <f>ROUND(I372*H372,2)</f>
        <v>0</v>
      </c>
      <c r="K372" s="207" t="s">
        <v>121</v>
      </c>
      <c r="L372" s="45"/>
      <c r="M372" s="212" t="s">
        <v>19</v>
      </c>
      <c r="N372" s="213" t="s">
        <v>43</v>
      </c>
      <c r="O372" s="85"/>
      <c r="P372" s="214">
        <f>O372*H372</f>
        <v>0</v>
      </c>
      <c r="Q372" s="214">
        <v>0.28361999999999998</v>
      </c>
      <c r="R372" s="214">
        <f>Q372*H372</f>
        <v>0.28361999999999998</v>
      </c>
      <c r="S372" s="214">
        <v>0</v>
      </c>
      <c r="T372" s="215">
        <f>S372*H372</f>
        <v>0</v>
      </c>
      <c r="U372" s="39"/>
      <c r="V372" s="39"/>
      <c r="W372" s="39"/>
      <c r="X372" s="39"/>
      <c r="Y372" s="39"/>
      <c r="Z372" s="39"/>
      <c r="AA372" s="39"/>
      <c r="AB372" s="39"/>
      <c r="AC372" s="39"/>
      <c r="AD372" s="39"/>
      <c r="AE372" s="39"/>
      <c r="AR372" s="216" t="s">
        <v>132</v>
      </c>
      <c r="AT372" s="216" t="s">
        <v>117</v>
      </c>
      <c r="AU372" s="216" t="s">
        <v>82</v>
      </c>
      <c r="AY372" s="18" t="s">
        <v>114</v>
      </c>
      <c r="BE372" s="217">
        <f>IF(N372="základní",J372,0)</f>
        <v>0</v>
      </c>
      <c r="BF372" s="217">
        <f>IF(N372="snížená",J372,0)</f>
        <v>0</v>
      </c>
      <c r="BG372" s="217">
        <f>IF(N372="zákl. přenesená",J372,0)</f>
        <v>0</v>
      </c>
      <c r="BH372" s="217">
        <f>IF(N372="sníž. přenesená",J372,0)</f>
        <v>0</v>
      </c>
      <c r="BI372" s="217">
        <f>IF(N372="nulová",J372,0)</f>
        <v>0</v>
      </c>
      <c r="BJ372" s="18" t="s">
        <v>80</v>
      </c>
      <c r="BK372" s="217">
        <f>ROUND(I372*H372,2)</f>
        <v>0</v>
      </c>
      <c r="BL372" s="18" t="s">
        <v>132</v>
      </c>
      <c r="BM372" s="216" t="s">
        <v>431</v>
      </c>
    </row>
    <row r="373" s="2" customFormat="1">
      <c r="A373" s="39"/>
      <c r="B373" s="40"/>
      <c r="C373" s="41"/>
      <c r="D373" s="218" t="s">
        <v>124</v>
      </c>
      <c r="E373" s="41"/>
      <c r="F373" s="219" t="s">
        <v>432</v>
      </c>
      <c r="G373" s="41"/>
      <c r="H373" s="41"/>
      <c r="I373" s="220"/>
      <c r="J373" s="41"/>
      <c r="K373" s="41"/>
      <c r="L373" s="45"/>
      <c r="M373" s="221"/>
      <c r="N373" s="222"/>
      <c r="O373" s="85"/>
      <c r="P373" s="85"/>
      <c r="Q373" s="85"/>
      <c r="R373" s="85"/>
      <c r="S373" s="85"/>
      <c r="T373" s="86"/>
      <c r="U373" s="39"/>
      <c r="V373" s="39"/>
      <c r="W373" s="39"/>
      <c r="X373" s="39"/>
      <c r="Y373" s="39"/>
      <c r="Z373" s="39"/>
      <c r="AA373" s="39"/>
      <c r="AB373" s="39"/>
      <c r="AC373" s="39"/>
      <c r="AD373" s="39"/>
      <c r="AE373" s="39"/>
      <c r="AT373" s="18" t="s">
        <v>124</v>
      </c>
      <c r="AU373" s="18" t="s">
        <v>82</v>
      </c>
    </row>
    <row r="374" s="13" customFormat="1">
      <c r="A374" s="13"/>
      <c r="B374" s="223"/>
      <c r="C374" s="224"/>
      <c r="D374" s="218" t="s">
        <v>129</v>
      </c>
      <c r="E374" s="225" t="s">
        <v>19</v>
      </c>
      <c r="F374" s="226" t="s">
        <v>243</v>
      </c>
      <c r="G374" s="224"/>
      <c r="H374" s="225" t="s">
        <v>19</v>
      </c>
      <c r="I374" s="227"/>
      <c r="J374" s="224"/>
      <c r="K374" s="224"/>
      <c r="L374" s="228"/>
      <c r="M374" s="229"/>
      <c r="N374" s="230"/>
      <c r="O374" s="230"/>
      <c r="P374" s="230"/>
      <c r="Q374" s="230"/>
      <c r="R374" s="230"/>
      <c r="S374" s="230"/>
      <c r="T374" s="231"/>
      <c r="U374" s="13"/>
      <c r="V374" s="13"/>
      <c r="W374" s="13"/>
      <c r="X374" s="13"/>
      <c r="Y374" s="13"/>
      <c r="Z374" s="13"/>
      <c r="AA374" s="13"/>
      <c r="AB374" s="13"/>
      <c r="AC374" s="13"/>
      <c r="AD374" s="13"/>
      <c r="AE374" s="13"/>
      <c r="AT374" s="232" t="s">
        <v>129</v>
      </c>
      <c r="AU374" s="232" t="s">
        <v>82</v>
      </c>
      <c r="AV374" s="13" t="s">
        <v>80</v>
      </c>
      <c r="AW374" s="13" t="s">
        <v>33</v>
      </c>
      <c r="AX374" s="13" t="s">
        <v>72</v>
      </c>
      <c r="AY374" s="232" t="s">
        <v>114</v>
      </c>
    </row>
    <row r="375" s="13" customFormat="1">
      <c r="A375" s="13"/>
      <c r="B375" s="223"/>
      <c r="C375" s="224"/>
      <c r="D375" s="218" t="s">
        <v>129</v>
      </c>
      <c r="E375" s="225" t="s">
        <v>19</v>
      </c>
      <c r="F375" s="226" t="s">
        <v>339</v>
      </c>
      <c r="G375" s="224"/>
      <c r="H375" s="225" t="s">
        <v>19</v>
      </c>
      <c r="I375" s="227"/>
      <c r="J375" s="224"/>
      <c r="K375" s="224"/>
      <c r="L375" s="228"/>
      <c r="M375" s="229"/>
      <c r="N375" s="230"/>
      <c r="O375" s="230"/>
      <c r="P375" s="230"/>
      <c r="Q375" s="230"/>
      <c r="R375" s="230"/>
      <c r="S375" s="230"/>
      <c r="T375" s="231"/>
      <c r="U375" s="13"/>
      <c r="V375" s="13"/>
      <c r="W375" s="13"/>
      <c r="X375" s="13"/>
      <c r="Y375" s="13"/>
      <c r="Z375" s="13"/>
      <c r="AA375" s="13"/>
      <c r="AB375" s="13"/>
      <c r="AC375" s="13"/>
      <c r="AD375" s="13"/>
      <c r="AE375" s="13"/>
      <c r="AT375" s="232" t="s">
        <v>129</v>
      </c>
      <c r="AU375" s="232" t="s">
        <v>82</v>
      </c>
      <c r="AV375" s="13" t="s">
        <v>80</v>
      </c>
      <c r="AW375" s="13" t="s">
        <v>33</v>
      </c>
      <c r="AX375" s="13" t="s">
        <v>72</v>
      </c>
      <c r="AY375" s="232" t="s">
        <v>114</v>
      </c>
    </row>
    <row r="376" s="14" customFormat="1">
      <c r="A376" s="14"/>
      <c r="B376" s="233"/>
      <c r="C376" s="234"/>
      <c r="D376" s="218" t="s">
        <v>129</v>
      </c>
      <c r="E376" s="235" t="s">
        <v>19</v>
      </c>
      <c r="F376" s="236" t="s">
        <v>80</v>
      </c>
      <c r="G376" s="234"/>
      <c r="H376" s="237">
        <v>1</v>
      </c>
      <c r="I376" s="238"/>
      <c r="J376" s="234"/>
      <c r="K376" s="234"/>
      <c r="L376" s="239"/>
      <c r="M376" s="240"/>
      <c r="N376" s="241"/>
      <c r="O376" s="241"/>
      <c r="P376" s="241"/>
      <c r="Q376" s="241"/>
      <c r="R376" s="241"/>
      <c r="S376" s="241"/>
      <c r="T376" s="242"/>
      <c r="U376" s="14"/>
      <c r="V376" s="14"/>
      <c r="W376" s="14"/>
      <c r="X376" s="14"/>
      <c r="Y376" s="14"/>
      <c r="Z376" s="14"/>
      <c r="AA376" s="14"/>
      <c r="AB376" s="14"/>
      <c r="AC376" s="14"/>
      <c r="AD376" s="14"/>
      <c r="AE376" s="14"/>
      <c r="AT376" s="243" t="s">
        <v>129</v>
      </c>
      <c r="AU376" s="243" t="s">
        <v>82</v>
      </c>
      <c r="AV376" s="14" t="s">
        <v>82</v>
      </c>
      <c r="AW376" s="14" t="s">
        <v>33</v>
      </c>
      <c r="AX376" s="14" t="s">
        <v>72</v>
      </c>
      <c r="AY376" s="243" t="s">
        <v>114</v>
      </c>
    </row>
    <row r="377" s="15" customFormat="1">
      <c r="A377" s="15"/>
      <c r="B377" s="244"/>
      <c r="C377" s="245"/>
      <c r="D377" s="218" t="s">
        <v>129</v>
      </c>
      <c r="E377" s="246" t="s">
        <v>19</v>
      </c>
      <c r="F377" s="247" t="s">
        <v>131</v>
      </c>
      <c r="G377" s="245"/>
      <c r="H377" s="248">
        <v>1</v>
      </c>
      <c r="I377" s="249"/>
      <c r="J377" s="245"/>
      <c r="K377" s="245"/>
      <c r="L377" s="250"/>
      <c r="M377" s="251"/>
      <c r="N377" s="252"/>
      <c r="O377" s="252"/>
      <c r="P377" s="252"/>
      <c r="Q377" s="252"/>
      <c r="R377" s="252"/>
      <c r="S377" s="252"/>
      <c r="T377" s="253"/>
      <c r="U377" s="15"/>
      <c r="V377" s="15"/>
      <c r="W377" s="15"/>
      <c r="X377" s="15"/>
      <c r="Y377" s="15"/>
      <c r="Z377" s="15"/>
      <c r="AA377" s="15"/>
      <c r="AB377" s="15"/>
      <c r="AC377" s="15"/>
      <c r="AD377" s="15"/>
      <c r="AE377" s="15"/>
      <c r="AT377" s="254" t="s">
        <v>129</v>
      </c>
      <c r="AU377" s="254" t="s">
        <v>82</v>
      </c>
      <c r="AV377" s="15" t="s">
        <v>132</v>
      </c>
      <c r="AW377" s="15" t="s">
        <v>33</v>
      </c>
      <c r="AX377" s="15" t="s">
        <v>80</v>
      </c>
      <c r="AY377" s="254" t="s">
        <v>114</v>
      </c>
    </row>
    <row r="378" s="12" customFormat="1" ht="22.8" customHeight="1">
      <c r="A378" s="12"/>
      <c r="B378" s="189"/>
      <c r="C378" s="190"/>
      <c r="D378" s="191" t="s">
        <v>71</v>
      </c>
      <c r="E378" s="203" t="s">
        <v>200</v>
      </c>
      <c r="F378" s="203" t="s">
        <v>433</v>
      </c>
      <c r="G378" s="190"/>
      <c r="H378" s="190"/>
      <c r="I378" s="193"/>
      <c r="J378" s="204">
        <f>BK378</f>
        <v>0</v>
      </c>
      <c r="K378" s="190"/>
      <c r="L378" s="195"/>
      <c r="M378" s="196"/>
      <c r="N378" s="197"/>
      <c r="O378" s="197"/>
      <c r="P378" s="198">
        <f>SUM(P379:P454)</f>
        <v>0</v>
      </c>
      <c r="Q378" s="197"/>
      <c r="R378" s="198">
        <f>SUM(R379:R454)</f>
        <v>0.72707000000000011</v>
      </c>
      <c r="S378" s="197"/>
      <c r="T378" s="199">
        <f>SUM(T379:T454)</f>
        <v>0.10500000000000001</v>
      </c>
      <c r="U378" s="12"/>
      <c r="V378" s="12"/>
      <c r="W378" s="12"/>
      <c r="X378" s="12"/>
      <c r="Y378" s="12"/>
      <c r="Z378" s="12"/>
      <c r="AA378" s="12"/>
      <c r="AB378" s="12"/>
      <c r="AC378" s="12"/>
      <c r="AD378" s="12"/>
      <c r="AE378" s="12"/>
      <c r="AR378" s="200" t="s">
        <v>80</v>
      </c>
      <c r="AT378" s="201" t="s">
        <v>71</v>
      </c>
      <c r="AU378" s="201" t="s">
        <v>80</v>
      </c>
      <c r="AY378" s="200" t="s">
        <v>114</v>
      </c>
      <c r="BK378" s="202">
        <f>SUM(BK379:BK454)</f>
        <v>0</v>
      </c>
    </row>
    <row r="379" s="2" customFormat="1" ht="14.4" customHeight="1">
      <c r="A379" s="39"/>
      <c r="B379" s="40"/>
      <c r="C379" s="205" t="s">
        <v>434</v>
      </c>
      <c r="D379" s="205" t="s">
        <v>117</v>
      </c>
      <c r="E379" s="206" t="s">
        <v>435</v>
      </c>
      <c r="F379" s="207" t="s">
        <v>436</v>
      </c>
      <c r="G379" s="208" t="s">
        <v>212</v>
      </c>
      <c r="H379" s="209">
        <v>10</v>
      </c>
      <c r="I379" s="210"/>
      <c r="J379" s="211">
        <f>ROUND(I379*H379,2)</f>
        <v>0</v>
      </c>
      <c r="K379" s="207" t="s">
        <v>121</v>
      </c>
      <c r="L379" s="45"/>
      <c r="M379" s="212" t="s">
        <v>19</v>
      </c>
      <c r="N379" s="213" t="s">
        <v>43</v>
      </c>
      <c r="O379" s="85"/>
      <c r="P379" s="214">
        <f>O379*H379</f>
        <v>0</v>
      </c>
      <c r="Q379" s="214">
        <v>0.00131</v>
      </c>
      <c r="R379" s="214">
        <f>Q379*H379</f>
        <v>0.013100000000000001</v>
      </c>
      <c r="S379" s="214">
        <v>0</v>
      </c>
      <c r="T379" s="215">
        <f>S379*H379</f>
        <v>0</v>
      </c>
      <c r="U379" s="39"/>
      <c r="V379" s="39"/>
      <c r="W379" s="39"/>
      <c r="X379" s="39"/>
      <c r="Y379" s="39"/>
      <c r="Z379" s="39"/>
      <c r="AA379" s="39"/>
      <c r="AB379" s="39"/>
      <c r="AC379" s="39"/>
      <c r="AD379" s="39"/>
      <c r="AE379" s="39"/>
      <c r="AR379" s="216" t="s">
        <v>132</v>
      </c>
      <c r="AT379" s="216" t="s">
        <v>117</v>
      </c>
      <c r="AU379" s="216" t="s">
        <v>82</v>
      </c>
      <c r="AY379" s="18" t="s">
        <v>114</v>
      </c>
      <c r="BE379" s="217">
        <f>IF(N379="základní",J379,0)</f>
        <v>0</v>
      </c>
      <c r="BF379" s="217">
        <f>IF(N379="snížená",J379,0)</f>
        <v>0</v>
      </c>
      <c r="BG379" s="217">
        <f>IF(N379="zákl. přenesená",J379,0)</f>
        <v>0</v>
      </c>
      <c r="BH379" s="217">
        <f>IF(N379="sníž. přenesená",J379,0)</f>
        <v>0</v>
      </c>
      <c r="BI379" s="217">
        <f>IF(N379="nulová",J379,0)</f>
        <v>0</v>
      </c>
      <c r="BJ379" s="18" t="s">
        <v>80</v>
      </c>
      <c r="BK379" s="217">
        <f>ROUND(I379*H379,2)</f>
        <v>0</v>
      </c>
      <c r="BL379" s="18" t="s">
        <v>132</v>
      </c>
      <c r="BM379" s="216" t="s">
        <v>437</v>
      </c>
    </row>
    <row r="380" s="2" customFormat="1">
      <c r="A380" s="39"/>
      <c r="B380" s="40"/>
      <c r="C380" s="41"/>
      <c r="D380" s="218" t="s">
        <v>124</v>
      </c>
      <c r="E380" s="41"/>
      <c r="F380" s="219" t="s">
        <v>438</v>
      </c>
      <c r="G380" s="41"/>
      <c r="H380" s="41"/>
      <c r="I380" s="220"/>
      <c r="J380" s="41"/>
      <c r="K380" s="41"/>
      <c r="L380" s="45"/>
      <c r="M380" s="221"/>
      <c r="N380" s="222"/>
      <c r="O380" s="85"/>
      <c r="P380" s="85"/>
      <c r="Q380" s="85"/>
      <c r="R380" s="85"/>
      <c r="S380" s="85"/>
      <c r="T380" s="86"/>
      <c r="U380" s="39"/>
      <c r="V380" s="39"/>
      <c r="W380" s="39"/>
      <c r="X380" s="39"/>
      <c r="Y380" s="39"/>
      <c r="Z380" s="39"/>
      <c r="AA380" s="39"/>
      <c r="AB380" s="39"/>
      <c r="AC380" s="39"/>
      <c r="AD380" s="39"/>
      <c r="AE380" s="39"/>
      <c r="AT380" s="18" t="s">
        <v>124</v>
      </c>
      <c r="AU380" s="18" t="s">
        <v>82</v>
      </c>
    </row>
    <row r="381" s="13" customFormat="1">
      <c r="A381" s="13"/>
      <c r="B381" s="223"/>
      <c r="C381" s="224"/>
      <c r="D381" s="218" t="s">
        <v>129</v>
      </c>
      <c r="E381" s="225" t="s">
        <v>19</v>
      </c>
      <c r="F381" s="226" t="s">
        <v>243</v>
      </c>
      <c r="G381" s="224"/>
      <c r="H381" s="225" t="s">
        <v>19</v>
      </c>
      <c r="I381" s="227"/>
      <c r="J381" s="224"/>
      <c r="K381" s="224"/>
      <c r="L381" s="228"/>
      <c r="M381" s="229"/>
      <c r="N381" s="230"/>
      <c r="O381" s="230"/>
      <c r="P381" s="230"/>
      <c r="Q381" s="230"/>
      <c r="R381" s="230"/>
      <c r="S381" s="230"/>
      <c r="T381" s="231"/>
      <c r="U381" s="13"/>
      <c r="V381" s="13"/>
      <c r="W381" s="13"/>
      <c r="X381" s="13"/>
      <c r="Y381" s="13"/>
      <c r="Z381" s="13"/>
      <c r="AA381" s="13"/>
      <c r="AB381" s="13"/>
      <c r="AC381" s="13"/>
      <c r="AD381" s="13"/>
      <c r="AE381" s="13"/>
      <c r="AT381" s="232" t="s">
        <v>129</v>
      </c>
      <c r="AU381" s="232" t="s">
        <v>82</v>
      </c>
      <c r="AV381" s="13" t="s">
        <v>80</v>
      </c>
      <c r="AW381" s="13" t="s">
        <v>33</v>
      </c>
      <c r="AX381" s="13" t="s">
        <v>72</v>
      </c>
      <c r="AY381" s="232" t="s">
        <v>114</v>
      </c>
    </row>
    <row r="382" s="13" customFormat="1">
      <c r="A382" s="13"/>
      <c r="B382" s="223"/>
      <c r="C382" s="224"/>
      <c r="D382" s="218" t="s">
        <v>129</v>
      </c>
      <c r="E382" s="225" t="s">
        <v>19</v>
      </c>
      <c r="F382" s="226" t="s">
        <v>244</v>
      </c>
      <c r="G382" s="224"/>
      <c r="H382" s="225" t="s">
        <v>19</v>
      </c>
      <c r="I382" s="227"/>
      <c r="J382" s="224"/>
      <c r="K382" s="224"/>
      <c r="L382" s="228"/>
      <c r="M382" s="229"/>
      <c r="N382" s="230"/>
      <c r="O382" s="230"/>
      <c r="P382" s="230"/>
      <c r="Q382" s="230"/>
      <c r="R382" s="230"/>
      <c r="S382" s="230"/>
      <c r="T382" s="231"/>
      <c r="U382" s="13"/>
      <c r="V382" s="13"/>
      <c r="W382" s="13"/>
      <c r="X382" s="13"/>
      <c r="Y382" s="13"/>
      <c r="Z382" s="13"/>
      <c r="AA382" s="13"/>
      <c r="AB382" s="13"/>
      <c r="AC382" s="13"/>
      <c r="AD382" s="13"/>
      <c r="AE382" s="13"/>
      <c r="AT382" s="232" t="s">
        <v>129</v>
      </c>
      <c r="AU382" s="232" t="s">
        <v>82</v>
      </c>
      <c r="AV382" s="13" t="s">
        <v>80</v>
      </c>
      <c r="AW382" s="13" t="s">
        <v>33</v>
      </c>
      <c r="AX382" s="13" t="s">
        <v>72</v>
      </c>
      <c r="AY382" s="232" t="s">
        <v>114</v>
      </c>
    </row>
    <row r="383" s="14" customFormat="1">
      <c r="A383" s="14"/>
      <c r="B383" s="233"/>
      <c r="C383" s="234"/>
      <c r="D383" s="218" t="s">
        <v>129</v>
      </c>
      <c r="E383" s="235" t="s">
        <v>19</v>
      </c>
      <c r="F383" s="236" t="s">
        <v>439</v>
      </c>
      <c r="G383" s="234"/>
      <c r="H383" s="237">
        <v>10</v>
      </c>
      <c r="I383" s="238"/>
      <c r="J383" s="234"/>
      <c r="K383" s="234"/>
      <c r="L383" s="239"/>
      <c r="M383" s="240"/>
      <c r="N383" s="241"/>
      <c r="O383" s="241"/>
      <c r="P383" s="241"/>
      <c r="Q383" s="241"/>
      <c r="R383" s="241"/>
      <c r="S383" s="241"/>
      <c r="T383" s="242"/>
      <c r="U383" s="14"/>
      <c r="V383" s="14"/>
      <c r="W383" s="14"/>
      <c r="X383" s="14"/>
      <c r="Y383" s="14"/>
      <c r="Z383" s="14"/>
      <c r="AA383" s="14"/>
      <c r="AB383" s="14"/>
      <c r="AC383" s="14"/>
      <c r="AD383" s="14"/>
      <c r="AE383" s="14"/>
      <c r="AT383" s="243" t="s">
        <v>129</v>
      </c>
      <c r="AU383" s="243" t="s">
        <v>82</v>
      </c>
      <c r="AV383" s="14" t="s">
        <v>82</v>
      </c>
      <c r="AW383" s="14" t="s">
        <v>33</v>
      </c>
      <c r="AX383" s="14" t="s">
        <v>72</v>
      </c>
      <c r="AY383" s="243" t="s">
        <v>114</v>
      </c>
    </row>
    <row r="384" s="15" customFormat="1">
      <c r="A384" s="15"/>
      <c r="B384" s="244"/>
      <c r="C384" s="245"/>
      <c r="D384" s="218" t="s">
        <v>129</v>
      </c>
      <c r="E384" s="246" t="s">
        <v>19</v>
      </c>
      <c r="F384" s="247" t="s">
        <v>131</v>
      </c>
      <c r="G384" s="245"/>
      <c r="H384" s="248">
        <v>10</v>
      </c>
      <c r="I384" s="249"/>
      <c r="J384" s="245"/>
      <c r="K384" s="245"/>
      <c r="L384" s="250"/>
      <c r="M384" s="251"/>
      <c r="N384" s="252"/>
      <c r="O384" s="252"/>
      <c r="P384" s="252"/>
      <c r="Q384" s="252"/>
      <c r="R384" s="252"/>
      <c r="S384" s="252"/>
      <c r="T384" s="253"/>
      <c r="U384" s="15"/>
      <c r="V384" s="15"/>
      <c r="W384" s="15"/>
      <c r="X384" s="15"/>
      <c r="Y384" s="15"/>
      <c r="Z384" s="15"/>
      <c r="AA384" s="15"/>
      <c r="AB384" s="15"/>
      <c r="AC384" s="15"/>
      <c r="AD384" s="15"/>
      <c r="AE384" s="15"/>
      <c r="AT384" s="254" t="s">
        <v>129</v>
      </c>
      <c r="AU384" s="254" t="s">
        <v>82</v>
      </c>
      <c r="AV384" s="15" t="s">
        <v>132</v>
      </c>
      <c r="AW384" s="15" t="s">
        <v>33</v>
      </c>
      <c r="AX384" s="15" t="s">
        <v>80</v>
      </c>
      <c r="AY384" s="254" t="s">
        <v>114</v>
      </c>
    </row>
    <row r="385" s="2" customFormat="1" ht="14.4" customHeight="1">
      <c r="A385" s="39"/>
      <c r="B385" s="40"/>
      <c r="C385" s="205" t="s">
        <v>440</v>
      </c>
      <c r="D385" s="205" t="s">
        <v>117</v>
      </c>
      <c r="E385" s="206" t="s">
        <v>441</v>
      </c>
      <c r="F385" s="207" t="s">
        <v>442</v>
      </c>
      <c r="G385" s="208" t="s">
        <v>212</v>
      </c>
      <c r="H385" s="209">
        <v>1</v>
      </c>
      <c r="I385" s="210"/>
      <c r="J385" s="211">
        <f>ROUND(I385*H385,2)</f>
        <v>0</v>
      </c>
      <c r="K385" s="207" t="s">
        <v>121</v>
      </c>
      <c r="L385" s="45"/>
      <c r="M385" s="212" t="s">
        <v>19</v>
      </c>
      <c r="N385" s="213" t="s">
        <v>43</v>
      </c>
      <c r="O385" s="85"/>
      <c r="P385" s="214">
        <f>O385*H385</f>
        <v>0</v>
      </c>
      <c r="Q385" s="214">
        <v>0</v>
      </c>
      <c r="R385" s="214">
        <f>Q385*H385</f>
        <v>0</v>
      </c>
      <c r="S385" s="214">
        <v>0.0050000000000000001</v>
      </c>
      <c r="T385" s="215">
        <f>S385*H385</f>
        <v>0.0050000000000000001</v>
      </c>
      <c r="U385" s="39"/>
      <c r="V385" s="39"/>
      <c r="W385" s="39"/>
      <c r="X385" s="39"/>
      <c r="Y385" s="39"/>
      <c r="Z385" s="39"/>
      <c r="AA385" s="39"/>
      <c r="AB385" s="39"/>
      <c r="AC385" s="39"/>
      <c r="AD385" s="39"/>
      <c r="AE385" s="39"/>
      <c r="AR385" s="216" t="s">
        <v>132</v>
      </c>
      <c r="AT385" s="216" t="s">
        <v>117</v>
      </c>
      <c r="AU385" s="216" t="s">
        <v>82</v>
      </c>
      <c r="AY385" s="18" t="s">
        <v>114</v>
      </c>
      <c r="BE385" s="217">
        <f>IF(N385="základní",J385,0)</f>
        <v>0</v>
      </c>
      <c r="BF385" s="217">
        <f>IF(N385="snížená",J385,0)</f>
        <v>0</v>
      </c>
      <c r="BG385" s="217">
        <f>IF(N385="zákl. přenesená",J385,0)</f>
        <v>0</v>
      </c>
      <c r="BH385" s="217">
        <f>IF(N385="sníž. přenesená",J385,0)</f>
        <v>0</v>
      </c>
      <c r="BI385" s="217">
        <f>IF(N385="nulová",J385,0)</f>
        <v>0</v>
      </c>
      <c r="BJ385" s="18" t="s">
        <v>80</v>
      </c>
      <c r="BK385" s="217">
        <f>ROUND(I385*H385,2)</f>
        <v>0</v>
      </c>
      <c r="BL385" s="18" t="s">
        <v>132</v>
      </c>
      <c r="BM385" s="216" t="s">
        <v>443</v>
      </c>
    </row>
    <row r="386" s="2" customFormat="1">
      <c r="A386" s="39"/>
      <c r="B386" s="40"/>
      <c r="C386" s="41"/>
      <c r="D386" s="218" t="s">
        <v>124</v>
      </c>
      <c r="E386" s="41"/>
      <c r="F386" s="219" t="s">
        <v>444</v>
      </c>
      <c r="G386" s="41"/>
      <c r="H386" s="41"/>
      <c r="I386" s="220"/>
      <c r="J386" s="41"/>
      <c r="K386" s="41"/>
      <c r="L386" s="45"/>
      <c r="M386" s="221"/>
      <c r="N386" s="222"/>
      <c r="O386" s="85"/>
      <c r="P386" s="85"/>
      <c r="Q386" s="85"/>
      <c r="R386" s="85"/>
      <c r="S386" s="85"/>
      <c r="T386" s="86"/>
      <c r="U386" s="39"/>
      <c r="V386" s="39"/>
      <c r="W386" s="39"/>
      <c r="X386" s="39"/>
      <c r="Y386" s="39"/>
      <c r="Z386" s="39"/>
      <c r="AA386" s="39"/>
      <c r="AB386" s="39"/>
      <c r="AC386" s="39"/>
      <c r="AD386" s="39"/>
      <c r="AE386" s="39"/>
      <c r="AT386" s="18" t="s">
        <v>124</v>
      </c>
      <c r="AU386" s="18" t="s">
        <v>82</v>
      </c>
    </row>
    <row r="387" s="13" customFormat="1">
      <c r="A387" s="13"/>
      <c r="B387" s="223"/>
      <c r="C387" s="224"/>
      <c r="D387" s="218" t="s">
        <v>129</v>
      </c>
      <c r="E387" s="225" t="s">
        <v>19</v>
      </c>
      <c r="F387" s="226" t="s">
        <v>167</v>
      </c>
      <c r="G387" s="224"/>
      <c r="H387" s="225" t="s">
        <v>19</v>
      </c>
      <c r="I387" s="227"/>
      <c r="J387" s="224"/>
      <c r="K387" s="224"/>
      <c r="L387" s="228"/>
      <c r="M387" s="229"/>
      <c r="N387" s="230"/>
      <c r="O387" s="230"/>
      <c r="P387" s="230"/>
      <c r="Q387" s="230"/>
      <c r="R387" s="230"/>
      <c r="S387" s="230"/>
      <c r="T387" s="231"/>
      <c r="U387" s="13"/>
      <c r="V387" s="13"/>
      <c r="W387" s="13"/>
      <c r="X387" s="13"/>
      <c r="Y387" s="13"/>
      <c r="Z387" s="13"/>
      <c r="AA387" s="13"/>
      <c r="AB387" s="13"/>
      <c r="AC387" s="13"/>
      <c r="AD387" s="13"/>
      <c r="AE387" s="13"/>
      <c r="AT387" s="232" t="s">
        <v>129</v>
      </c>
      <c r="AU387" s="232" t="s">
        <v>82</v>
      </c>
      <c r="AV387" s="13" t="s">
        <v>80</v>
      </c>
      <c r="AW387" s="13" t="s">
        <v>33</v>
      </c>
      <c r="AX387" s="13" t="s">
        <v>72</v>
      </c>
      <c r="AY387" s="232" t="s">
        <v>114</v>
      </c>
    </row>
    <row r="388" s="13" customFormat="1">
      <c r="A388" s="13"/>
      <c r="B388" s="223"/>
      <c r="C388" s="224"/>
      <c r="D388" s="218" t="s">
        <v>129</v>
      </c>
      <c r="E388" s="225" t="s">
        <v>19</v>
      </c>
      <c r="F388" s="226" t="s">
        <v>445</v>
      </c>
      <c r="G388" s="224"/>
      <c r="H388" s="225" t="s">
        <v>19</v>
      </c>
      <c r="I388" s="227"/>
      <c r="J388" s="224"/>
      <c r="K388" s="224"/>
      <c r="L388" s="228"/>
      <c r="M388" s="229"/>
      <c r="N388" s="230"/>
      <c r="O388" s="230"/>
      <c r="P388" s="230"/>
      <c r="Q388" s="230"/>
      <c r="R388" s="230"/>
      <c r="S388" s="230"/>
      <c r="T388" s="231"/>
      <c r="U388" s="13"/>
      <c r="V388" s="13"/>
      <c r="W388" s="13"/>
      <c r="X388" s="13"/>
      <c r="Y388" s="13"/>
      <c r="Z388" s="13"/>
      <c r="AA388" s="13"/>
      <c r="AB388" s="13"/>
      <c r="AC388" s="13"/>
      <c r="AD388" s="13"/>
      <c r="AE388" s="13"/>
      <c r="AT388" s="232" t="s">
        <v>129</v>
      </c>
      <c r="AU388" s="232" t="s">
        <v>82</v>
      </c>
      <c r="AV388" s="13" t="s">
        <v>80</v>
      </c>
      <c r="AW388" s="13" t="s">
        <v>33</v>
      </c>
      <c r="AX388" s="13" t="s">
        <v>72</v>
      </c>
      <c r="AY388" s="232" t="s">
        <v>114</v>
      </c>
    </row>
    <row r="389" s="14" customFormat="1">
      <c r="A389" s="14"/>
      <c r="B389" s="233"/>
      <c r="C389" s="234"/>
      <c r="D389" s="218" t="s">
        <v>129</v>
      </c>
      <c r="E389" s="235" t="s">
        <v>19</v>
      </c>
      <c r="F389" s="236" t="s">
        <v>80</v>
      </c>
      <c r="G389" s="234"/>
      <c r="H389" s="237">
        <v>1</v>
      </c>
      <c r="I389" s="238"/>
      <c r="J389" s="234"/>
      <c r="K389" s="234"/>
      <c r="L389" s="239"/>
      <c r="M389" s="240"/>
      <c r="N389" s="241"/>
      <c r="O389" s="241"/>
      <c r="P389" s="241"/>
      <c r="Q389" s="241"/>
      <c r="R389" s="241"/>
      <c r="S389" s="241"/>
      <c r="T389" s="242"/>
      <c r="U389" s="14"/>
      <c r="V389" s="14"/>
      <c r="W389" s="14"/>
      <c r="X389" s="14"/>
      <c r="Y389" s="14"/>
      <c r="Z389" s="14"/>
      <c r="AA389" s="14"/>
      <c r="AB389" s="14"/>
      <c r="AC389" s="14"/>
      <c r="AD389" s="14"/>
      <c r="AE389" s="14"/>
      <c r="AT389" s="243" t="s">
        <v>129</v>
      </c>
      <c r="AU389" s="243" t="s">
        <v>82</v>
      </c>
      <c r="AV389" s="14" t="s">
        <v>82</v>
      </c>
      <c r="AW389" s="14" t="s">
        <v>33</v>
      </c>
      <c r="AX389" s="14" t="s">
        <v>72</v>
      </c>
      <c r="AY389" s="243" t="s">
        <v>114</v>
      </c>
    </row>
    <row r="390" s="15" customFormat="1">
      <c r="A390" s="15"/>
      <c r="B390" s="244"/>
      <c r="C390" s="245"/>
      <c r="D390" s="218" t="s">
        <v>129</v>
      </c>
      <c r="E390" s="246" t="s">
        <v>19</v>
      </c>
      <c r="F390" s="247" t="s">
        <v>131</v>
      </c>
      <c r="G390" s="245"/>
      <c r="H390" s="248">
        <v>1</v>
      </c>
      <c r="I390" s="249"/>
      <c r="J390" s="245"/>
      <c r="K390" s="245"/>
      <c r="L390" s="250"/>
      <c r="M390" s="251"/>
      <c r="N390" s="252"/>
      <c r="O390" s="252"/>
      <c r="P390" s="252"/>
      <c r="Q390" s="252"/>
      <c r="R390" s="252"/>
      <c r="S390" s="252"/>
      <c r="T390" s="253"/>
      <c r="U390" s="15"/>
      <c r="V390" s="15"/>
      <c r="W390" s="15"/>
      <c r="X390" s="15"/>
      <c r="Y390" s="15"/>
      <c r="Z390" s="15"/>
      <c r="AA390" s="15"/>
      <c r="AB390" s="15"/>
      <c r="AC390" s="15"/>
      <c r="AD390" s="15"/>
      <c r="AE390" s="15"/>
      <c r="AT390" s="254" t="s">
        <v>129</v>
      </c>
      <c r="AU390" s="254" t="s">
        <v>82</v>
      </c>
      <c r="AV390" s="15" t="s">
        <v>132</v>
      </c>
      <c r="AW390" s="15" t="s">
        <v>33</v>
      </c>
      <c r="AX390" s="15" t="s">
        <v>80</v>
      </c>
      <c r="AY390" s="254" t="s">
        <v>114</v>
      </c>
    </row>
    <row r="391" s="2" customFormat="1" ht="14.4" customHeight="1">
      <c r="A391" s="39"/>
      <c r="B391" s="40"/>
      <c r="C391" s="205" t="s">
        <v>446</v>
      </c>
      <c r="D391" s="205" t="s">
        <v>117</v>
      </c>
      <c r="E391" s="206" t="s">
        <v>447</v>
      </c>
      <c r="F391" s="207" t="s">
        <v>448</v>
      </c>
      <c r="G391" s="208" t="s">
        <v>212</v>
      </c>
      <c r="H391" s="209">
        <v>1</v>
      </c>
      <c r="I391" s="210"/>
      <c r="J391" s="211">
        <f>ROUND(I391*H391,2)</f>
        <v>0</v>
      </c>
      <c r="K391" s="207" t="s">
        <v>121</v>
      </c>
      <c r="L391" s="45"/>
      <c r="M391" s="212" t="s">
        <v>19</v>
      </c>
      <c r="N391" s="213" t="s">
        <v>43</v>
      </c>
      <c r="O391" s="85"/>
      <c r="P391" s="214">
        <f>O391*H391</f>
        <v>0</v>
      </c>
      <c r="Q391" s="214">
        <v>0.01235</v>
      </c>
      <c r="R391" s="214">
        <f>Q391*H391</f>
        <v>0.01235</v>
      </c>
      <c r="S391" s="214">
        <v>0</v>
      </c>
      <c r="T391" s="215">
        <f>S391*H391</f>
        <v>0</v>
      </c>
      <c r="U391" s="39"/>
      <c r="V391" s="39"/>
      <c r="W391" s="39"/>
      <c r="X391" s="39"/>
      <c r="Y391" s="39"/>
      <c r="Z391" s="39"/>
      <c r="AA391" s="39"/>
      <c r="AB391" s="39"/>
      <c r="AC391" s="39"/>
      <c r="AD391" s="39"/>
      <c r="AE391" s="39"/>
      <c r="AR391" s="216" t="s">
        <v>132</v>
      </c>
      <c r="AT391" s="216" t="s">
        <v>117</v>
      </c>
      <c r="AU391" s="216" t="s">
        <v>82</v>
      </c>
      <c r="AY391" s="18" t="s">
        <v>114</v>
      </c>
      <c r="BE391" s="217">
        <f>IF(N391="základní",J391,0)</f>
        <v>0</v>
      </c>
      <c r="BF391" s="217">
        <f>IF(N391="snížená",J391,0)</f>
        <v>0</v>
      </c>
      <c r="BG391" s="217">
        <f>IF(N391="zákl. přenesená",J391,0)</f>
        <v>0</v>
      </c>
      <c r="BH391" s="217">
        <f>IF(N391="sníž. přenesená",J391,0)</f>
        <v>0</v>
      </c>
      <c r="BI391" s="217">
        <f>IF(N391="nulová",J391,0)</f>
        <v>0</v>
      </c>
      <c r="BJ391" s="18" t="s">
        <v>80</v>
      </c>
      <c r="BK391" s="217">
        <f>ROUND(I391*H391,2)</f>
        <v>0</v>
      </c>
      <c r="BL391" s="18" t="s">
        <v>132</v>
      </c>
      <c r="BM391" s="216" t="s">
        <v>449</v>
      </c>
    </row>
    <row r="392" s="2" customFormat="1">
      <c r="A392" s="39"/>
      <c r="B392" s="40"/>
      <c r="C392" s="41"/>
      <c r="D392" s="218" t="s">
        <v>124</v>
      </c>
      <c r="E392" s="41"/>
      <c r="F392" s="219" t="s">
        <v>450</v>
      </c>
      <c r="G392" s="41"/>
      <c r="H392" s="41"/>
      <c r="I392" s="220"/>
      <c r="J392" s="41"/>
      <c r="K392" s="41"/>
      <c r="L392" s="45"/>
      <c r="M392" s="221"/>
      <c r="N392" s="222"/>
      <c r="O392" s="85"/>
      <c r="P392" s="85"/>
      <c r="Q392" s="85"/>
      <c r="R392" s="85"/>
      <c r="S392" s="85"/>
      <c r="T392" s="86"/>
      <c r="U392" s="39"/>
      <c r="V392" s="39"/>
      <c r="W392" s="39"/>
      <c r="X392" s="39"/>
      <c r="Y392" s="39"/>
      <c r="Z392" s="39"/>
      <c r="AA392" s="39"/>
      <c r="AB392" s="39"/>
      <c r="AC392" s="39"/>
      <c r="AD392" s="39"/>
      <c r="AE392" s="39"/>
      <c r="AT392" s="18" t="s">
        <v>124</v>
      </c>
      <c r="AU392" s="18" t="s">
        <v>82</v>
      </c>
    </row>
    <row r="393" s="13" customFormat="1">
      <c r="A393" s="13"/>
      <c r="B393" s="223"/>
      <c r="C393" s="224"/>
      <c r="D393" s="218" t="s">
        <v>129</v>
      </c>
      <c r="E393" s="225" t="s">
        <v>19</v>
      </c>
      <c r="F393" s="226" t="s">
        <v>243</v>
      </c>
      <c r="G393" s="224"/>
      <c r="H393" s="225" t="s">
        <v>19</v>
      </c>
      <c r="I393" s="227"/>
      <c r="J393" s="224"/>
      <c r="K393" s="224"/>
      <c r="L393" s="228"/>
      <c r="M393" s="229"/>
      <c r="N393" s="230"/>
      <c r="O393" s="230"/>
      <c r="P393" s="230"/>
      <c r="Q393" s="230"/>
      <c r="R393" s="230"/>
      <c r="S393" s="230"/>
      <c r="T393" s="231"/>
      <c r="U393" s="13"/>
      <c r="V393" s="13"/>
      <c r="W393" s="13"/>
      <c r="X393" s="13"/>
      <c r="Y393" s="13"/>
      <c r="Z393" s="13"/>
      <c r="AA393" s="13"/>
      <c r="AB393" s="13"/>
      <c r="AC393" s="13"/>
      <c r="AD393" s="13"/>
      <c r="AE393" s="13"/>
      <c r="AT393" s="232" t="s">
        <v>129</v>
      </c>
      <c r="AU393" s="232" t="s">
        <v>82</v>
      </c>
      <c r="AV393" s="13" t="s">
        <v>80</v>
      </c>
      <c r="AW393" s="13" t="s">
        <v>33</v>
      </c>
      <c r="AX393" s="13" t="s">
        <v>72</v>
      </c>
      <c r="AY393" s="232" t="s">
        <v>114</v>
      </c>
    </row>
    <row r="394" s="13" customFormat="1">
      <c r="A394" s="13"/>
      <c r="B394" s="223"/>
      <c r="C394" s="224"/>
      <c r="D394" s="218" t="s">
        <v>129</v>
      </c>
      <c r="E394" s="225" t="s">
        <v>19</v>
      </c>
      <c r="F394" s="226" t="s">
        <v>451</v>
      </c>
      <c r="G394" s="224"/>
      <c r="H394" s="225" t="s">
        <v>19</v>
      </c>
      <c r="I394" s="227"/>
      <c r="J394" s="224"/>
      <c r="K394" s="224"/>
      <c r="L394" s="228"/>
      <c r="M394" s="229"/>
      <c r="N394" s="230"/>
      <c r="O394" s="230"/>
      <c r="P394" s="230"/>
      <c r="Q394" s="230"/>
      <c r="R394" s="230"/>
      <c r="S394" s="230"/>
      <c r="T394" s="231"/>
      <c r="U394" s="13"/>
      <c r="V394" s="13"/>
      <c r="W394" s="13"/>
      <c r="X394" s="13"/>
      <c r="Y394" s="13"/>
      <c r="Z394" s="13"/>
      <c r="AA394" s="13"/>
      <c r="AB394" s="13"/>
      <c r="AC394" s="13"/>
      <c r="AD394" s="13"/>
      <c r="AE394" s="13"/>
      <c r="AT394" s="232" t="s">
        <v>129</v>
      </c>
      <c r="AU394" s="232" t="s">
        <v>82</v>
      </c>
      <c r="AV394" s="13" t="s">
        <v>80</v>
      </c>
      <c r="AW394" s="13" t="s">
        <v>33</v>
      </c>
      <c r="AX394" s="13" t="s">
        <v>72</v>
      </c>
      <c r="AY394" s="232" t="s">
        <v>114</v>
      </c>
    </row>
    <row r="395" s="14" customFormat="1">
      <c r="A395" s="14"/>
      <c r="B395" s="233"/>
      <c r="C395" s="234"/>
      <c r="D395" s="218" t="s">
        <v>129</v>
      </c>
      <c r="E395" s="235" t="s">
        <v>19</v>
      </c>
      <c r="F395" s="236" t="s">
        <v>80</v>
      </c>
      <c r="G395" s="234"/>
      <c r="H395" s="237">
        <v>1</v>
      </c>
      <c r="I395" s="238"/>
      <c r="J395" s="234"/>
      <c r="K395" s="234"/>
      <c r="L395" s="239"/>
      <c r="M395" s="240"/>
      <c r="N395" s="241"/>
      <c r="O395" s="241"/>
      <c r="P395" s="241"/>
      <c r="Q395" s="241"/>
      <c r="R395" s="241"/>
      <c r="S395" s="241"/>
      <c r="T395" s="242"/>
      <c r="U395" s="14"/>
      <c r="V395" s="14"/>
      <c r="W395" s="14"/>
      <c r="X395" s="14"/>
      <c r="Y395" s="14"/>
      <c r="Z395" s="14"/>
      <c r="AA395" s="14"/>
      <c r="AB395" s="14"/>
      <c r="AC395" s="14"/>
      <c r="AD395" s="14"/>
      <c r="AE395" s="14"/>
      <c r="AT395" s="243" t="s">
        <v>129</v>
      </c>
      <c r="AU395" s="243" t="s">
        <v>82</v>
      </c>
      <c r="AV395" s="14" t="s">
        <v>82</v>
      </c>
      <c r="AW395" s="14" t="s">
        <v>33</v>
      </c>
      <c r="AX395" s="14" t="s">
        <v>72</v>
      </c>
      <c r="AY395" s="243" t="s">
        <v>114</v>
      </c>
    </row>
    <row r="396" s="15" customFormat="1">
      <c r="A396" s="15"/>
      <c r="B396" s="244"/>
      <c r="C396" s="245"/>
      <c r="D396" s="218" t="s">
        <v>129</v>
      </c>
      <c r="E396" s="246" t="s">
        <v>19</v>
      </c>
      <c r="F396" s="247" t="s">
        <v>131</v>
      </c>
      <c r="G396" s="245"/>
      <c r="H396" s="248">
        <v>1</v>
      </c>
      <c r="I396" s="249"/>
      <c r="J396" s="245"/>
      <c r="K396" s="245"/>
      <c r="L396" s="250"/>
      <c r="M396" s="251"/>
      <c r="N396" s="252"/>
      <c r="O396" s="252"/>
      <c r="P396" s="252"/>
      <c r="Q396" s="252"/>
      <c r="R396" s="252"/>
      <c r="S396" s="252"/>
      <c r="T396" s="253"/>
      <c r="U396" s="15"/>
      <c r="V396" s="15"/>
      <c r="W396" s="15"/>
      <c r="X396" s="15"/>
      <c r="Y396" s="15"/>
      <c r="Z396" s="15"/>
      <c r="AA396" s="15"/>
      <c r="AB396" s="15"/>
      <c r="AC396" s="15"/>
      <c r="AD396" s="15"/>
      <c r="AE396" s="15"/>
      <c r="AT396" s="254" t="s">
        <v>129</v>
      </c>
      <c r="AU396" s="254" t="s">
        <v>82</v>
      </c>
      <c r="AV396" s="15" t="s">
        <v>132</v>
      </c>
      <c r="AW396" s="15" t="s">
        <v>33</v>
      </c>
      <c r="AX396" s="15" t="s">
        <v>80</v>
      </c>
      <c r="AY396" s="254" t="s">
        <v>114</v>
      </c>
    </row>
    <row r="397" s="2" customFormat="1" ht="14.4" customHeight="1">
      <c r="A397" s="39"/>
      <c r="B397" s="40"/>
      <c r="C397" s="205" t="s">
        <v>174</v>
      </c>
      <c r="D397" s="205" t="s">
        <v>117</v>
      </c>
      <c r="E397" s="206" t="s">
        <v>452</v>
      </c>
      <c r="F397" s="207" t="s">
        <v>453</v>
      </c>
      <c r="G397" s="208" t="s">
        <v>345</v>
      </c>
      <c r="H397" s="209">
        <v>2</v>
      </c>
      <c r="I397" s="210"/>
      <c r="J397" s="211">
        <f>ROUND(I397*H397,2)</f>
        <v>0</v>
      </c>
      <c r="K397" s="207" t="s">
        <v>121</v>
      </c>
      <c r="L397" s="45"/>
      <c r="M397" s="212" t="s">
        <v>19</v>
      </c>
      <c r="N397" s="213" t="s">
        <v>43</v>
      </c>
      <c r="O397" s="85"/>
      <c r="P397" s="214">
        <f>O397*H397</f>
        <v>0</v>
      </c>
      <c r="Q397" s="214">
        <v>0</v>
      </c>
      <c r="R397" s="214">
        <f>Q397*H397</f>
        <v>0</v>
      </c>
      <c r="S397" s="214">
        <v>0</v>
      </c>
      <c r="T397" s="215">
        <f>S397*H397</f>
        <v>0</v>
      </c>
      <c r="U397" s="39"/>
      <c r="V397" s="39"/>
      <c r="W397" s="39"/>
      <c r="X397" s="39"/>
      <c r="Y397" s="39"/>
      <c r="Z397" s="39"/>
      <c r="AA397" s="39"/>
      <c r="AB397" s="39"/>
      <c r="AC397" s="39"/>
      <c r="AD397" s="39"/>
      <c r="AE397" s="39"/>
      <c r="AR397" s="216" t="s">
        <v>132</v>
      </c>
      <c r="AT397" s="216" t="s">
        <v>117</v>
      </c>
      <c r="AU397" s="216" t="s">
        <v>82</v>
      </c>
      <c r="AY397" s="18" t="s">
        <v>114</v>
      </c>
      <c r="BE397" s="217">
        <f>IF(N397="základní",J397,0)</f>
        <v>0</v>
      </c>
      <c r="BF397" s="217">
        <f>IF(N397="snížená",J397,0)</f>
        <v>0</v>
      </c>
      <c r="BG397" s="217">
        <f>IF(N397="zákl. přenesená",J397,0)</f>
        <v>0</v>
      </c>
      <c r="BH397" s="217">
        <f>IF(N397="sníž. přenesená",J397,0)</f>
        <v>0</v>
      </c>
      <c r="BI397" s="217">
        <f>IF(N397="nulová",J397,0)</f>
        <v>0</v>
      </c>
      <c r="BJ397" s="18" t="s">
        <v>80</v>
      </c>
      <c r="BK397" s="217">
        <f>ROUND(I397*H397,2)</f>
        <v>0</v>
      </c>
      <c r="BL397" s="18" t="s">
        <v>132</v>
      </c>
      <c r="BM397" s="216" t="s">
        <v>454</v>
      </c>
    </row>
    <row r="398" s="2" customFormat="1">
      <c r="A398" s="39"/>
      <c r="B398" s="40"/>
      <c r="C398" s="41"/>
      <c r="D398" s="218" t="s">
        <v>124</v>
      </c>
      <c r="E398" s="41"/>
      <c r="F398" s="219" t="s">
        <v>455</v>
      </c>
      <c r="G398" s="41"/>
      <c r="H398" s="41"/>
      <c r="I398" s="220"/>
      <c r="J398" s="41"/>
      <c r="K398" s="41"/>
      <c r="L398" s="45"/>
      <c r="M398" s="221"/>
      <c r="N398" s="222"/>
      <c r="O398" s="85"/>
      <c r="P398" s="85"/>
      <c r="Q398" s="85"/>
      <c r="R398" s="85"/>
      <c r="S398" s="85"/>
      <c r="T398" s="86"/>
      <c r="U398" s="39"/>
      <c r="V398" s="39"/>
      <c r="W398" s="39"/>
      <c r="X398" s="39"/>
      <c r="Y398" s="39"/>
      <c r="Z398" s="39"/>
      <c r="AA398" s="39"/>
      <c r="AB398" s="39"/>
      <c r="AC398" s="39"/>
      <c r="AD398" s="39"/>
      <c r="AE398" s="39"/>
      <c r="AT398" s="18" t="s">
        <v>124</v>
      </c>
      <c r="AU398" s="18" t="s">
        <v>82</v>
      </c>
    </row>
    <row r="399" s="13" customFormat="1">
      <c r="A399" s="13"/>
      <c r="B399" s="223"/>
      <c r="C399" s="224"/>
      <c r="D399" s="218" t="s">
        <v>129</v>
      </c>
      <c r="E399" s="225" t="s">
        <v>19</v>
      </c>
      <c r="F399" s="226" t="s">
        <v>243</v>
      </c>
      <c r="G399" s="224"/>
      <c r="H399" s="225" t="s">
        <v>19</v>
      </c>
      <c r="I399" s="227"/>
      <c r="J399" s="224"/>
      <c r="K399" s="224"/>
      <c r="L399" s="228"/>
      <c r="M399" s="229"/>
      <c r="N399" s="230"/>
      <c r="O399" s="230"/>
      <c r="P399" s="230"/>
      <c r="Q399" s="230"/>
      <c r="R399" s="230"/>
      <c r="S399" s="230"/>
      <c r="T399" s="231"/>
      <c r="U399" s="13"/>
      <c r="V399" s="13"/>
      <c r="W399" s="13"/>
      <c r="X399" s="13"/>
      <c r="Y399" s="13"/>
      <c r="Z399" s="13"/>
      <c r="AA399" s="13"/>
      <c r="AB399" s="13"/>
      <c r="AC399" s="13"/>
      <c r="AD399" s="13"/>
      <c r="AE399" s="13"/>
      <c r="AT399" s="232" t="s">
        <v>129</v>
      </c>
      <c r="AU399" s="232" t="s">
        <v>82</v>
      </c>
      <c r="AV399" s="13" t="s">
        <v>80</v>
      </c>
      <c r="AW399" s="13" t="s">
        <v>33</v>
      </c>
      <c r="AX399" s="13" t="s">
        <v>72</v>
      </c>
      <c r="AY399" s="232" t="s">
        <v>114</v>
      </c>
    </row>
    <row r="400" s="13" customFormat="1">
      <c r="A400" s="13"/>
      <c r="B400" s="223"/>
      <c r="C400" s="224"/>
      <c r="D400" s="218" t="s">
        <v>129</v>
      </c>
      <c r="E400" s="225" t="s">
        <v>19</v>
      </c>
      <c r="F400" s="226" t="s">
        <v>456</v>
      </c>
      <c r="G400" s="224"/>
      <c r="H400" s="225" t="s">
        <v>19</v>
      </c>
      <c r="I400" s="227"/>
      <c r="J400" s="224"/>
      <c r="K400" s="224"/>
      <c r="L400" s="228"/>
      <c r="M400" s="229"/>
      <c r="N400" s="230"/>
      <c r="O400" s="230"/>
      <c r="P400" s="230"/>
      <c r="Q400" s="230"/>
      <c r="R400" s="230"/>
      <c r="S400" s="230"/>
      <c r="T400" s="231"/>
      <c r="U400" s="13"/>
      <c r="V400" s="13"/>
      <c r="W400" s="13"/>
      <c r="X400" s="13"/>
      <c r="Y400" s="13"/>
      <c r="Z400" s="13"/>
      <c r="AA400" s="13"/>
      <c r="AB400" s="13"/>
      <c r="AC400" s="13"/>
      <c r="AD400" s="13"/>
      <c r="AE400" s="13"/>
      <c r="AT400" s="232" t="s">
        <v>129</v>
      </c>
      <c r="AU400" s="232" t="s">
        <v>82</v>
      </c>
      <c r="AV400" s="13" t="s">
        <v>80</v>
      </c>
      <c r="AW400" s="13" t="s">
        <v>33</v>
      </c>
      <c r="AX400" s="13" t="s">
        <v>72</v>
      </c>
      <c r="AY400" s="232" t="s">
        <v>114</v>
      </c>
    </row>
    <row r="401" s="14" customFormat="1">
      <c r="A401" s="14"/>
      <c r="B401" s="233"/>
      <c r="C401" s="234"/>
      <c r="D401" s="218" t="s">
        <v>129</v>
      </c>
      <c r="E401" s="235" t="s">
        <v>19</v>
      </c>
      <c r="F401" s="236" t="s">
        <v>82</v>
      </c>
      <c r="G401" s="234"/>
      <c r="H401" s="237">
        <v>2</v>
      </c>
      <c r="I401" s="238"/>
      <c r="J401" s="234"/>
      <c r="K401" s="234"/>
      <c r="L401" s="239"/>
      <c r="M401" s="240"/>
      <c r="N401" s="241"/>
      <c r="O401" s="241"/>
      <c r="P401" s="241"/>
      <c r="Q401" s="241"/>
      <c r="R401" s="241"/>
      <c r="S401" s="241"/>
      <c r="T401" s="242"/>
      <c r="U401" s="14"/>
      <c r="V401" s="14"/>
      <c r="W401" s="14"/>
      <c r="X401" s="14"/>
      <c r="Y401" s="14"/>
      <c r="Z401" s="14"/>
      <c r="AA401" s="14"/>
      <c r="AB401" s="14"/>
      <c r="AC401" s="14"/>
      <c r="AD401" s="14"/>
      <c r="AE401" s="14"/>
      <c r="AT401" s="243" t="s">
        <v>129</v>
      </c>
      <c r="AU401" s="243" t="s">
        <v>82</v>
      </c>
      <c r="AV401" s="14" t="s">
        <v>82</v>
      </c>
      <c r="AW401" s="14" t="s">
        <v>33</v>
      </c>
      <c r="AX401" s="14" t="s">
        <v>72</v>
      </c>
      <c r="AY401" s="243" t="s">
        <v>114</v>
      </c>
    </row>
    <row r="402" s="15" customFormat="1">
      <c r="A402" s="15"/>
      <c r="B402" s="244"/>
      <c r="C402" s="245"/>
      <c r="D402" s="218" t="s">
        <v>129</v>
      </c>
      <c r="E402" s="246" t="s">
        <v>19</v>
      </c>
      <c r="F402" s="247" t="s">
        <v>131</v>
      </c>
      <c r="G402" s="245"/>
      <c r="H402" s="248">
        <v>2</v>
      </c>
      <c r="I402" s="249"/>
      <c r="J402" s="245"/>
      <c r="K402" s="245"/>
      <c r="L402" s="250"/>
      <c r="M402" s="251"/>
      <c r="N402" s="252"/>
      <c r="O402" s="252"/>
      <c r="P402" s="252"/>
      <c r="Q402" s="252"/>
      <c r="R402" s="252"/>
      <c r="S402" s="252"/>
      <c r="T402" s="253"/>
      <c r="U402" s="15"/>
      <c r="V402" s="15"/>
      <c r="W402" s="15"/>
      <c r="X402" s="15"/>
      <c r="Y402" s="15"/>
      <c r="Z402" s="15"/>
      <c r="AA402" s="15"/>
      <c r="AB402" s="15"/>
      <c r="AC402" s="15"/>
      <c r="AD402" s="15"/>
      <c r="AE402" s="15"/>
      <c r="AT402" s="254" t="s">
        <v>129</v>
      </c>
      <c r="AU402" s="254" t="s">
        <v>82</v>
      </c>
      <c r="AV402" s="15" t="s">
        <v>132</v>
      </c>
      <c r="AW402" s="15" t="s">
        <v>33</v>
      </c>
      <c r="AX402" s="15" t="s">
        <v>80</v>
      </c>
      <c r="AY402" s="254" t="s">
        <v>114</v>
      </c>
    </row>
    <row r="403" s="2" customFormat="1" ht="14.4" customHeight="1">
      <c r="A403" s="39"/>
      <c r="B403" s="40"/>
      <c r="C403" s="259" t="s">
        <v>457</v>
      </c>
      <c r="D403" s="259" t="s">
        <v>317</v>
      </c>
      <c r="E403" s="260" t="s">
        <v>458</v>
      </c>
      <c r="F403" s="261" t="s">
        <v>459</v>
      </c>
      <c r="G403" s="262" t="s">
        <v>345</v>
      </c>
      <c r="H403" s="263">
        <v>1</v>
      </c>
      <c r="I403" s="264"/>
      <c r="J403" s="265">
        <f>ROUND(I403*H403,2)</f>
        <v>0</v>
      </c>
      <c r="K403" s="261" t="s">
        <v>121</v>
      </c>
      <c r="L403" s="266"/>
      <c r="M403" s="267" t="s">
        <v>19</v>
      </c>
      <c r="N403" s="268" t="s">
        <v>43</v>
      </c>
      <c r="O403" s="85"/>
      <c r="P403" s="214">
        <f>O403*H403</f>
        <v>0</v>
      </c>
      <c r="Q403" s="214">
        <v>0.00072000000000000005</v>
      </c>
      <c r="R403" s="214">
        <f>Q403*H403</f>
        <v>0.00072000000000000005</v>
      </c>
      <c r="S403" s="214">
        <v>0</v>
      </c>
      <c r="T403" s="215">
        <f>S403*H403</f>
        <v>0</v>
      </c>
      <c r="U403" s="39"/>
      <c r="V403" s="39"/>
      <c r="W403" s="39"/>
      <c r="X403" s="39"/>
      <c r="Y403" s="39"/>
      <c r="Z403" s="39"/>
      <c r="AA403" s="39"/>
      <c r="AB403" s="39"/>
      <c r="AC403" s="39"/>
      <c r="AD403" s="39"/>
      <c r="AE403" s="39"/>
      <c r="AR403" s="216" t="s">
        <v>200</v>
      </c>
      <c r="AT403" s="216" t="s">
        <v>317</v>
      </c>
      <c r="AU403" s="216" t="s">
        <v>82</v>
      </c>
      <c r="AY403" s="18" t="s">
        <v>114</v>
      </c>
      <c r="BE403" s="217">
        <f>IF(N403="základní",J403,0)</f>
        <v>0</v>
      </c>
      <c r="BF403" s="217">
        <f>IF(N403="snížená",J403,0)</f>
        <v>0</v>
      </c>
      <c r="BG403" s="217">
        <f>IF(N403="zákl. přenesená",J403,0)</f>
        <v>0</v>
      </c>
      <c r="BH403" s="217">
        <f>IF(N403="sníž. přenesená",J403,0)</f>
        <v>0</v>
      </c>
      <c r="BI403" s="217">
        <f>IF(N403="nulová",J403,0)</f>
        <v>0</v>
      </c>
      <c r="BJ403" s="18" t="s">
        <v>80</v>
      </c>
      <c r="BK403" s="217">
        <f>ROUND(I403*H403,2)</f>
        <v>0</v>
      </c>
      <c r="BL403" s="18" t="s">
        <v>132</v>
      </c>
      <c r="BM403" s="216" t="s">
        <v>460</v>
      </c>
    </row>
    <row r="404" s="2" customFormat="1">
      <c r="A404" s="39"/>
      <c r="B404" s="40"/>
      <c r="C404" s="41"/>
      <c r="D404" s="218" t="s">
        <v>124</v>
      </c>
      <c r="E404" s="41"/>
      <c r="F404" s="219" t="s">
        <v>459</v>
      </c>
      <c r="G404" s="41"/>
      <c r="H404" s="41"/>
      <c r="I404" s="220"/>
      <c r="J404" s="41"/>
      <c r="K404" s="41"/>
      <c r="L404" s="45"/>
      <c r="M404" s="221"/>
      <c r="N404" s="222"/>
      <c r="O404" s="85"/>
      <c r="P404" s="85"/>
      <c r="Q404" s="85"/>
      <c r="R404" s="85"/>
      <c r="S404" s="85"/>
      <c r="T404" s="86"/>
      <c r="U404" s="39"/>
      <c r="V404" s="39"/>
      <c r="W404" s="39"/>
      <c r="X404" s="39"/>
      <c r="Y404" s="39"/>
      <c r="Z404" s="39"/>
      <c r="AA404" s="39"/>
      <c r="AB404" s="39"/>
      <c r="AC404" s="39"/>
      <c r="AD404" s="39"/>
      <c r="AE404" s="39"/>
      <c r="AT404" s="18" t="s">
        <v>124</v>
      </c>
      <c r="AU404" s="18" t="s">
        <v>82</v>
      </c>
    </row>
    <row r="405" s="2" customFormat="1" ht="14.4" customHeight="1">
      <c r="A405" s="39"/>
      <c r="B405" s="40"/>
      <c r="C405" s="259" t="s">
        <v>461</v>
      </c>
      <c r="D405" s="259" t="s">
        <v>317</v>
      </c>
      <c r="E405" s="260" t="s">
        <v>462</v>
      </c>
      <c r="F405" s="261" t="s">
        <v>463</v>
      </c>
      <c r="G405" s="262" t="s">
        <v>345</v>
      </c>
      <c r="H405" s="263">
        <v>1</v>
      </c>
      <c r="I405" s="264"/>
      <c r="J405" s="265">
        <f>ROUND(I405*H405,2)</f>
        <v>0</v>
      </c>
      <c r="K405" s="261" t="s">
        <v>121</v>
      </c>
      <c r="L405" s="266"/>
      <c r="M405" s="267" t="s">
        <v>19</v>
      </c>
      <c r="N405" s="268" t="s">
        <v>43</v>
      </c>
      <c r="O405" s="85"/>
      <c r="P405" s="214">
        <f>O405*H405</f>
        <v>0</v>
      </c>
      <c r="Q405" s="214">
        <v>0.00088000000000000003</v>
      </c>
      <c r="R405" s="214">
        <f>Q405*H405</f>
        <v>0.00088000000000000003</v>
      </c>
      <c r="S405" s="214">
        <v>0</v>
      </c>
      <c r="T405" s="215">
        <f>S405*H405</f>
        <v>0</v>
      </c>
      <c r="U405" s="39"/>
      <c r="V405" s="39"/>
      <c r="W405" s="39"/>
      <c r="X405" s="39"/>
      <c r="Y405" s="39"/>
      <c r="Z405" s="39"/>
      <c r="AA405" s="39"/>
      <c r="AB405" s="39"/>
      <c r="AC405" s="39"/>
      <c r="AD405" s="39"/>
      <c r="AE405" s="39"/>
      <c r="AR405" s="216" t="s">
        <v>200</v>
      </c>
      <c r="AT405" s="216" t="s">
        <v>317</v>
      </c>
      <c r="AU405" s="216" t="s">
        <v>82</v>
      </c>
      <c r="AY405" s="18" t="s">
        <v>114</v>
      </c>
      <c r="BE405" s="217">
        <f>IF(N405="základní",J405,0)</f>
        <v>0</v>
      </c>
      <c r="BF405" s="217">
        <f>IF(N405="snížená",J405,0)</f>
        <v>0</v>
      </c>
      <c r="BG405" s="217">
        <f>IF(N405="zákl. přenesená",J405,0)</f>
        <v>0</v>
      </c>
      <c r="BH405" s="217">
        <f>IF(N405="sníž. přenesená",J405,0)</f>
        <v>0</v>
      </c>
      <c r="BI405" s="217">
        <f>IF(N405="nulová",J405,0)</f>
        <v>0</v>
      </c>
      <c r="BJ405" s="18" t="s">
        <v>80</v>
      </c>
      <c r="BK405" s="217">
        <f>ROUND(I405*H405,2)</f>
        <v>0</v>
      </c>
      <c r="BL405" s="18" t="s">
        <v>132</v>
      </c>
      <c r="BM405" s="216" t="s">
        <v>464</v>
      </c>
    </row>
    <row r="406" s="2" customFormat="1">
      <c r="A406" s="39"/>
      <c r="B406" s="40"/>
      <c r="C406" s="41"/>
      <c r="D406" s="218" t="s">
        <v>124</v>
      </c>
      <c r="E406" s="41"/>
      <c r="F406" s="219" t="s">
        <v>463</v>
      </c>
      <c r="G406" s="41"/>
      <c r="H406" s="41"/>
      <c r="I406" s="220"/>
      <c r="J406" s="41"/>
      <c r="K406" s="41"/>
      <c r="L406" s="45"/>
      <c r="M406" s="221"/>
      <c r="N406" s="222"/>
      <c r="O406" s="85"/>
      <c r="P406" s="85"/>
      <c r="Q406" s="85"/>
      <c r="R406" s="85"/>
      <c r="S406" s="85"/>
      <c r="T406" s="86"/>
      <c r="U406" s="39"/>
      <c r="V406" s="39"/>
      <c r="W406" s="39"/>
      <c r="X406" s="39"/>
      <c r="Y406" s="39"/>
      <c r="Z406" s="39"/>
      <c r="AA406" s="39"/>
      <c r="AB406" s="39"/>
      <c r="AC406" s="39"/>
      <c r="AD406" s="39"/>
      <c r="AE406" s="39"/>
      <c r="AT406" s="18" t="s">
        <v>124</v>
      </c>
      <c r="AU406" s="18" t="s">
        <v>82</v>
      </c>
    </row>
    <row r="407" s="2" customFormat="1" ht="14.4" customHeight="1">
      <c r="A407" s="39"/>
      <c r="B407" s="40"/>
      <c r="C407" s="205" t="s">
        <v>465</v>
      </c>
      <c r="D407" s="205" t="s">
        <v>117</v>
      </c>
      <c r="E407" s="206" t="s">
        <v>466</v>
      </c>
      <c r="F407" s="207" t="s">
        <v>467</v>
      </c>
      <c r="G407" s="208" t="s">
        <v>345</v>
      </c>
      <c r="H407" s="209">
        <v>1</v>
      </c>
      <c r="I407" s="210"/>
      <c r="J407" s="211">
        <f>ROUND(I407*H407,2)</f>
        <v>0</v>
      </c>
      <c r="K407" s="207" t="s">
        <v>121</v>
      </c>
      <c r="L407" s="45"/>
      <c r="M407" s="212" t="s">
        <v>19</v>
      </c>
      <c r="N407" s="213" t="s">
        <v>43</v>
      </c>
      <c r="O407" s="85"/>
      <c r="P407" s="214">
        <f>O407*H407</f>
        <v>0</v>
      </c>
      <c r="Q407" s="214">
        <v>0</v>
      </c>
      <c r="R407" s="214">
        <f>Q407*H407</f>
        <v>0</v>
      </c>
      <c r="S407" s="214">
        <v>0</v>
      </c>
      <c r="T407" s="215">
        <f>S407*H407</f>
        <v>0</v>
      </c>
      <c r="U407" s="39"/>
      <c r="V407" s="39"/>
      <c r="W407" s="39"/>
      <c r="X407" s="39"/>
      <c r="Y407" s="39"/>
      <c r="Z407" s="39"/>
      <c r="AA407" s="39"/>
      <c r="AB407" s="39"/>
      <c r="AC407" s="39"/>
      <c r="AD407" s="39"/>
      <c r="AE407" s="39"/>
      <c r="AR407" s="216" t="s">
        <v>132</v>
      </c>
      <c r="AT407" s="216" t="s">
        <v>117</v>
      </c>
      <c r="AU407" s="216" t="s">
        <v>82</v>
      </c>
      <c r="AY407" s="18" t="s">
        <v>114</v>
      </c>
      <c r="BE407" s="217">
        <f>IF(N407="základní",J407,0)</f>
        <v>0</v>
      </c>
      <c r="BF407" s="217">
        <f>IF(N407="snížená",J407,0)</f>
        <v>0</v>
      </c>
      <c r="BG407" s="217">
        <f>IF(N407="zákl. přenesená",J407,0)</f>
        <v>0</v>
      </c>
      <c r="BH407" s="217">
        <f>IF(N407="sníž. přenesená",J407,0)</f>
        <v>0</v>
      </c>
      <c r="BI407" s="217">
        <f>IF(N407="nulová",J407,0)</f>
        <v>0</v>
      </c>
      <c r="BJ407" s="18" t="s">
        <v>80</v>
      </c>
      <c r="BK407" s="217">
        <f>ROUND(I407*H407,2)</f>
        <v>0</v>
      </c>
      <c r="BL407" s="18" t="s">
        <v>132</v>
      </c>
      <c r="BM407" s="216" t="s">
        <v>468</v>
      </c>
    </row>
    <row r="408" s="2" customFormat="1">
      <c r="A408" s="39"/>
      <c r="B408" s="40"/>
      <c r="C408" s="41"/>
      <c r="D408" s="218" t="s">
        <v>124</v>
      </c>
      <c r="E408" s="41"/>
      <c r="F408" s="219" t="s">
        <v>469</v>
      </c>
      <c r="G408" s="41"/>
      <c r="H408" s="41"/>
      <c r="I408" s="220"/>
      <c r="J408" s="41"/>
      <c r="K408" s="41"/>
      <c r="L408" s="45"/>
      <c r="M408" s="221"/>
      <c r="N408" s="222"/>
      <c r="O408" s="85"/>
      <c r="P408" s="85"/>
      <c r="Q408" s="85"/>
      <c r="R408" s="85"/>
      <c r="S408" s="85"/>
      <c r="T408" s="86"/>
      <c r="U408" s="39"/>
      <c r="V408" s="39"/>
      <c r="W408" s="39"/>
      <c r="X408" s="39"/>
      <c r="Y408" s="39"/>
      <c r="Z408" s="39"/>
      <c r="AA408" s="39"/>
      <c r="AB408" s="39"/>
      <c r="AC408" s="39"/>
      <c r="AD408" s="39"/>
      <c r="AE408" s="39"/>
      <c r="AT408" s="18" t="s">
        <v>124</v>
      </c>
      <c r="AU408" s="18" t="s">
        <v>82</v>
      </c>
    </row>
    <row r="409" s="13" customFormat="1">
      <c r="A409" s="13"/>
      <c r="B409" s="223"/>
      <c r="C409" s="224"/>
      <c r="D409" s="218" t="s">
        <v>129</v>
      </c>
      <c r="E409" s="225" t="s">
        <v>19</v>
      </c>
      <c r="F409" s="226" t="s">
        <v>243</v>
      </c>
      <c r="G409" s="224"/>
      <c r="H409" s="225" t="s">
        <v>19</v>
      </c>
      <c r="I409" s="227"/>
      <c r="J409" s="224"/>
      <c r="K409" s="224"/>
      <c r="L409" s="228"/>
      <c r="M409" s="229"/>
      <c r="N409" s="230"/>
      <c r="O409" s="230"/>
      <c r="P409" s="230"/>
      <c r="Q409" s="230"/>
      <c r="R409" s="230"/>
      <c r="S409" s="230"/>
      <c r="T409" s="231"/>
      <c r="U409" s="13"/>
      <c r="V409" s="13"/>
      <c r="W409" s="13"/>
      <c r="X409" s="13"/>
      <c r="Y409" s="13"/>
      <c r="Z409" s="13"/>
      <c r="AA409" s="13"/>
      <c r="AB409" s="13"/>
      <c r="AC409" s="13"/>
      <c r="AD409" s="13"/>
      <c r="AE409" s="13"/>
      <c r="AT409" s="232" t="s">
        <v>129</v>
      </c>
      <c r="AU409" s="232" t="s">
        <v>82</v>
      </c>
      <c r="AV409" s="13" t="s">
        <v>80</v>
      </c>
      <c r="AW409" s="13" t="s">
        <v>33</v>
      </c>
      <c r="AX409" s="13" t="s">
        <v>72</v>
      </c>
      <c r="AY409" s="232" t="s">
        <v>114</v>
      </c>
    </row>
    <row r="410" s="13" customFormat="1">
      <c r="A410" s="13"/>
      <c r="B410" s="223"/>
      <c r="C410" s="224"/>
      <c r="D410" s="218" t="s">
        <v>129</v>
      </c>
      <c r="E410" s="225" t="s">
        <v>19</v>
      </c>
      <c r="F410" s="226" t="s">
        <v>456</v>
      </c>
      <c r="G410" s="224"/>
      <c r="H410" s="225" t="s">
        <v>19</v>
      </c>
      <c r="I410" s="227"/>
      <c r="J410" s="224"/>
      <c r="K410" s="224"/>
      <c r="L410" s="228"/>
      <c r="M410" s="229"/>
      <c r="N410" s="230"/>
      <c r="O410" s="230"/>
      <c r="P410" s="230"/>
      <c r="Q410" s="230"/>
      <c r="R410" s="230"/>
      <c r="S410" s="230"/>
      <c r="T410" s="231"/>
      <c r="U410" s="13"/>
      <c r="V410" s="13"/>
      <c r="W410" s="13"/>
      <c r="X410" s="13"/>
      <c r="Y410" s="13"/>
      <c r="Z410" s="13"/>
      <c r="AA410" s="13"/>
      <c r="AB410" s="13"/>
      <c r="AC410" s="13"/>
      <c r="AD410" s="13"/>
      <c r="AE410" s="13"/>
      <c r="AT410" s="232" t="s">
        <v>129</v>
      </c>
      <c r="AU410" s="232" t="s">
        <v>82</v>
      </c>
      <c r="AV410" s="13" t="s">
        <v>80</v>
      </c>
      <c r="AW410" s="13" t="s">
        <v>33</v>
      </c>
      <c r="AX410" s="13" t="s">
        <v>72</v>
      </c>
      <c r="AY410" s="232" t="s">
        <v>114</v>
      </c>
    </row>
    <row r="411" s="14" customFormat="1">
      <c r="A411" s="14"/>
      <c r="B411" s="233"/>
      <c r="C411" s="234"/>
      <c r="D411" s="218" t="s">
        <v>129</v>
      </c>
      <c r="E411" s="235" t="s">
        <v>19</v>
      </c>
      <c r="F411" s="236" t="s">
        <v>80</v>
      </c>
      <c r="G411" s="234"/>
      <c r="H411" s="237">
        <v>1</v>
      </c>
      <c r="I411" s="238"/>
      <c r="J411" s="234"/>
      <c r="K411" s="234"/>
      <c r="L411" s="239"/>
      <c r="M411" s="240"/>
      <c r="N411" s="241"/>
      <c r="O411" s="241"/>
      <c r="P411" s="241"/>
      <c r="Q411" s="241"/>
      <c r="R411" s="241"/>
      <c r="S411" s="241"/>
      <c r="T411" s="242"/>
      <c r="U411" s="14"/>
      <c r="V411" s="14"/>
      <c r="W411" s="14"/>
      <c r="X411" s="14"/>
      <c r="Y411" s="14"/>
      <c r="Z411" s="14"/>
      <c r="AA411" s="14"/>
      <c r="AB411" s="14"/>
      <c r="AC411" s="14"/>
      <c r="AD411" s="14"/>
      <c r="AE411" s="14"/>
      <c r="AT411" s="243" t="s">
        <v>129</v>
      </c>
      <c r="AU411" s="243" t="s">
        <v>82</v>
      </c>
      <c r="AV411" s="14" t="s">
        <v>82</v>
      </c>
      <c r="AW411" s="14" t="s">
        <v>33</v>
      </c>
      <c r="AX411" s="14" t="s">
        <v>72</v>
      </c>
      <c r="AY411" s="243" t="s">
        <v>114</v>
      </c>
    </row>
    <row r="412" s="15" customFormat="1">
      <c r="A412" s="15"/>
      <c r="B412" s="244"/>
      <c r="C412" s="245"/>
      <c r="D412" s="218" t="s">
        <v>129</v>
      </c>
      <c r="E412" s="246" t="s">
        <v>19</v>
      </c>
      <c r="F412" s="247" t="s">
        <v>131</v>
      </c>
      <c r="G412" s="245"/>
      <c r="H412" s="248">
        <v>1</v>
      </c>
      <c r="I412" s="249"/>
      <c r="J412" s="245"/>
      <c r="K412" s="245"/>
      <c r="L412" s="250"/>
      <c r="M412" s="251"/>
      <c r="N412" s="252"/>
      <c r="O412" s="252"/>
      <c r="P412" s="252"/>
      <c r="Q412" s="252"/>
      <c r="R412" s="252"/>
      <c r="S412" s="252"/>
      <c r="T412" s="253"/>
      <c r="U412" s="15"/>
      <c r="V412" s="15"/>
      <c r="W412" s="15"/>
      <c r="X412" s="15"/>
      <c r="Y412" s="15"/>
      <c r="Z412" s="15"/>
      <c r="AA412" s="15"/>
      <c r="AB412" s="15"/>
      <c r="AC412" s="15"/>
      <c r="AD412" s="15"/>
      <c r="AE412" s="15"/>
      <c r="AT412" s="254" t="s">
        <v>129</v>
      </c>
      <c r="AU412" s="254" t="s">
        <v>82</v>
      </c>
      <c r="AV412" s="15" t="s">
        <v>132</v>
      </c>
      <c r="AW412" s="15" t="s">
        <v>33</v>
      </c>
      <c r="AX412" s="15" t="s">
        <v>80</v>
      </c>
      <c r="AY412" s="254" t="s">
        <v>114</v>
      </c>
    </row>
    <row r="413" s="2" customFormat="1" ht="14.4" customHeight="1">
      <c r="A413" s="39"/>
      <c r="B413" s="40"/>
      <c r="C413" s="259" t="s">
        <v>470</v>
      </c>
      <c r="D413" s="259" t="s">
        <v>317</v>
      </c>
      <c r="E413" s="260" t="s">
        <v>471</v>
      </c>
      <c r="F413" s="261" t="s">
        <v>472</v>
      </c>
      <c r="G413" s="262" t="s">
        <v>345</v>
      </c>
      <c r="H413" s="263">
        <v>1</v>
      </c>
      <c r="I413" s="264"/>
      <c r="J413" s="265">
        <f>ROUND(I413*H413,2)</f>
        <v>0</v>
      </c>
      <c r="K413" s="261" t="s">
        <v>121</v>
      </c>
      <c r="L413" s="266"/>
      <c r="M413" s="267" t="s">
        <v>19</v>
      </c>
      <c r="N413" s="268" t="s">
        <v>43</v>
      </c>
      <c r="O413" s="85"/>
      <c r="P413" s="214">
        <f>O413*H413</f>
        <v>0</v>
      </c>
      <c r="Q413" s="214">
        <v>0.00064000000000000005</v>
      </c>
      <c r="R413" s="214">
        <f>Q413*H413</f>
        <v>0.00064000000000000005</v>
      </c>
      <c r="S413" s="214">
        <v>0</v>
      </c>
      <c r="T413" s="215">
        <f>S413*H413</f>
        <v>0</v>
      </c>
      <c r="U413" s="39"/>
      <c r="V413" s="39"/>
      <c r="W413" s="39"/>
      <c r="X413" s="39"/>
      <c r="Y413" s="39"/>
      <c r="Z413" s="39"/>
      <c r="AA413" s="39"/>
      <c r="AB413" s="39"/>
      <c r="AC413" s="39"/>
      <c r="AD413" s="39"/>
      <c r="AE413" s="39"/>
      <c r="AR413" s="216" t="s">
        <v>200</v>
      </c>
      <c r="AT413" s="216" t="s">
        <v>317</v>
      </c>
      <c r="AU413" s="216" t="s">
        <v>82</v>
      </c>
      <c r="AY413" s="18" t="s">
        <v>114</v>
      </c>
      <c r="BE413" s="217">
        <f>IF(N413="základní",J413,0)</f>
        <v>0</v>
      </c>
      <c r="BF413" s="217">
        <f>IF(N413="snížená",J413,0)</f>
        <v>0</v>
      </c>
      <c r="BG413" s="217">
        <f>IF(N413="zákl. přenesená",J413,0)</f>
        <v>0</v>
      </c>
      <c r="BH413" s="217">
        <f>IF(N413="sníž. přenesená",J413,0)</f>
        <v>0</v>
      </c>
      <c r="BI413" s="217">
        <f>IF(N413="nulová",J413,0)</f>
        <v>0</v>
      </c>
      <c r="BJ413" s="18" t="s">
        <v>80</v>
      </c>
      <c r="BK413" s="217">
        <f>ROUND(I413*H413,2)</f>
        <v>0</v>
      </c>
      <c r="BL413" s="18" t="s">
        <v>132</v>
      </c>
      <c r="BM413" s="216" t="s">
        <v>473</v>
      </c>
    </row>
    <row r="414" s="2" customFormat="1">
      <c r="A414" s="39"/>
      <c r="B414" s="40"/>
      <c r="C414" s="41"/>
      <c r="D414" s="218" t="s">
        <v>124</v>
      </c>
      <c r="E414" s="41"/>
      <c r="F414" s="219" t="s">
        <v>472</v>
      </c>
      <c r="G414" s="41"/>
      <c r="H414" s="41"/>
      <c r="I414" s="220"/>
      <c r="J414" s="41"/>
      <c r="K414" s="41"/>
      <c r="L414" s="45"/>
      <c r="M414" s="221"/>
      <c r="N414" s="222"/>
      <c r="O414" s="85"/>
      <c r="P414" s="85"/>
      <c r="Q414" s="85"/>
      <c r="R414" s="85"/>
      <c r="S414" s="85"/>
      <c r="T414" s="86"/>
      <c r="U414" s="39"/>
      <c r="V414" s="39"/>
      <c r="W414" s="39"/>
      <c r="X414" s="39"/>
      <c r="Y414" s="39"/>
      <c r="Z414" s="39"/>
      <c r="AA414" s="39"/>
      <c r="AB414" s="39"/>
      <c r="AC414" s="39"/>
      <c r="AD414" s="39"/>
      <c r="AE414" s="39"/>
      <c r="AT414" s="18" t="s">
        <v>124</v>
      </c>
      <c r="AU414" s="18" t="s">
        <v>82</v>
      </c>
    </row>
    <row r="415" s="2" customFormat="1" ht="14.4" customHeight="1">
      <c r="A415" s="39"/>
      <c r="B415" s="40"/>
      <c r="C415" s="205" t="s">
        <v>474</v>
      </c>
      <c r="D415" s="205" t="s">
        <v>117</v>
      </c>
      <c r="E415" s="206" t="s">
        <v>475</v>
      </c>
      <c r="F415" s="207" t="s">
        <v>476</v>
      </c>
      <c r="G415" s="208" t="s">
        <v>212</v>
      </c>
      <c r="H415" s="209">
        <v>10</v>
      </c>
      <c r="I415" s="210"/>
      <c r="J415" s="211">
        <f>ROUND(I415*H415,2)</f>
        <v>0</v>
      </c>
      <c r="K415" s="207" t="s">
        <v>121</v>
      </c>
      <c r="L415" s="45"/>
      <c r="M415" s="212" t="s">
        <v>19</v>
      </c>
      <c r="N415" s="213" t="s">
        <v>43</v>
      </c>
      <c r="O415" s="85"/>
      <c r="P415" s="214">
        <f>O415*H415</f>
        <v>0</v>
      </c>
      <c r="Q415" s="214">
        <v>0</v>
      </c>
      <c r="R415" s="214">
        <f>Q415*H415</f>
        <v>0</v>
      </c>
      <c r="S415" s="214">
        <v>0</v>
      </c>
      <c r="T415" s="215">
        <f>S415*H415</f>
        <v>0</v>
      </c>
      <c r="U415" s="39"/>
      <c r="V415" s="39"/>
      <c r="W415" s="39"/>
      <c r="X415" s="39"/>
      <c r="Y415" s="39"/>
      <c r="Z415" s="39"/>
      <c r="AA415" s="39"/>
      <c r="AB415" s="39"/>
      <c r="AC415" s="39"/>
      <c r="AD415" s="39"/>
      <c r="AE415" s="39"/>
      <c r="AR415" s="216" t="s">
        <v>132</v>
      </c>
      <c r="AT415" s="216" t="s">
        <v>117</v>
      </c>
      <c r="AU415" s="216" t="s">
        <v>82</v>
      </c>
      <c r="AY415" s="18" t="s">
        <v>114</v>
      </c>
      <c r="BE415" s="217">
        <f>IF(N415="základní",J415,0)</f>
        <v>0</v>
      </c>
      <c r="BF415" s="217">
        <f>IF(N415="snížená",J415,0)</f>
        <v>0</v>
      </c>
      <c r="BG415" s="217">
        <f>IF(N415="zákl. přenesená",J415,0)</f>
        <v>0</v>
      </c>
      <c r="BH415" s="217">
        <f>IF(N415="sníž. přenesená",J415,0)</f>
        <v>0</v>
      </c>
      <c r="BI415" s="217">
        <f>IF(N415="nulová",J415,0)</f>
        <v>0</v>
      </c>
      <c r="BJ415" s="18" t="s">
        <v>80</v>
      </c>
      <c r="BK415" s="217">
        <f>ROUND(I415*H415,2)</f>
        <v>0</v>
      </c>
      <c r="BL415" s="18" t="s">
        <v>132</v>
      </c>
      <c r="BM415" s="216" t="s">
        <v>477</v>
      </c>
    </row>
    <row r="416" s="2" customFormat="1">
      <c r="A416" s="39"/>
      <c r="B416" s="40"/>
      <c r="C416" s="41"/>
      <c r="D416" s="218" t="s">
        <v>124</v>
      </c>
      <c r="E416" s="41"/>
      <c r="F416" s="219" t="s">
        <v>478</v>
      </c>
      <c r="G416" s="41"/>
      <c r="H416" s="41"/>
      <c r="I416" s="220"/>
      <c r="J416" s="41"/>
      <c r="K416" s="41"/>
      <c r="L416" s="45"/>
      <c r="M416" s="221"/>
      <c r="N416" s="222"/>
      <c r="O416" s="85"/>
      <c r="P416" s="85"/>
      <c r="Q416" s="85"/>
      <c r="R416" s="85"/>
      <c r="S416" s="85"/>
      <c r="T416" s="86"/>
      <c r="U416" s="39"/>
      <c r="V416" s="39"/>
      <c r="W416" s="39"/>
      <c r="X416" s="39"/>
      <c r="Y416" s="39"/>
      <c r="Z416" s="39"/>
      <c r="AA416" s="39"/>
      <c r="AB416" s="39"/>
      <c r="AC416" s="39"/>
      <c r="AD416" s="39"/>
      <c r="AE416" s="39"/>
      <c r="AT416" s="18" t="s">
        <v>124</v>
      </c>
      <c r="AU416" s="18" t="s">
        <v>82</v>
      </c>
    </row>
    <row r="417" s="2" customFormat="1" ht="14.4" customHeight="1">
      <c r="A417" s="39"/>
      <c r="B417" s="40"/>
      <c r="C417" s="205" t="s">
        <v>479</v>
      </c>
      <c r="D417" s="205" t="s">
        <v>117</v>
      </c>
      <c r="E417" s="206" t="s">
        <v>480</v>
      </c>
      <c r="F417" s="207" t="s">
        <v>481</v>
      </c>
      <c r="G417" s="208" t="s">
        <v>345</v>
      </c>
      <c r="H417" s="209">
        <v>1</v>
      </c>
      <c r="I417" s="210"/>
      <c r="J417" s="211">
        <f>ROUND(I417*H417,2)</f>
        <v>0</v>
      </c>
      <c r="K417" s="207" t="s">
        <v>121</v>
      </c>
      <c r="L417" s="45"/>
      <c r="M417" s="212" t="s">
        <v>19</v>
      </c>
      <c r="N417" s="213" t="s">
        <v>43</v>
      </c>
      <c r="O417" s="85"/>
      <c r="P417" s="214">
        <f>O417*H417</f>
        <v>0</v>
      </c>
      <c r="Q417" s="214">
        <v>0.14494000000000001</v>
      </c>
      <c r="R417" s="214">
        <f>Q417*H417</f>
        <v>0.14494000000000001</v>
      </c>
      <c r="S417" s="214">
        <v>0</v>
      </c>
      <c r="T417" s="215">
        <f>S417*H417</f>
        <v>0</v>
      </c>
      <c r="U417" s="39"/>
      <c r="V417" s="39"/>
      <c r="W417" s="39"/>
      <c r="X417" s="39"/>
      <c r="Y417" s="39"/>
      <c r="Z417" s="39"/>
      <c r="AA417" s="39"/>
      <c r="AB417" s="39"/>
      <c r="AC417" s="39"/>
      <c r="AD417" s="39"/>
      <c r="AE417" s="39"/>
      <c r="AR417" s="216" t="s">
        <v>132</v>
      </c>
      <c r="AT417" s="216" t="s">
        <v>117</v>
      </c>
      <c r="AU417" s="216" t="s">
        <v>82</v>
      </c>
      <c r="AY417" s="18" t="s">
        <v>114</v>
      </c>
      <c r="BE417" s="217">
        <f>IF(N417="základní",J417,0)</f>
        <v>0</v>
      </c>
      <c r="BF417" s="217">
        <f>IF(N417="snížená",J417,0)</f>
        <v>0</v>
      </c>
      <c r="BG417" s="217">
        <f>IF(N417="zákl. přenesená",J417,0)</f>
        <v>0</v>
      </c>
      <c r="BH417" s="217">
        <f>IF(N417="sníž. přenesená",J417,0)</f>
        <v>0</v>
      </c>
      <c r="BI417" s="217">
        <f>IF(N417="nulová",J417,0)</f>
        <v>0</v>
      </c>
      <c r="BJ417" s="18" t="s">
        <v>80</v>
      </c>
      <c r="BK417" s="217">
        <f>ROUND(I417*H417,2)</f>
        <v>0</v>
      </c>
      <c r="BL417" s="18" t="s">
        <v>132</v>
      </c>
      <c r="BM417" s="216" t="s">
        <v>482</v>
      </c>
    </row>
    <row r="418" s="2" customFormat="1">
      <c r="A418" s="39"/>
      <c r="B418" s="40"/>
      <c r="C418" s="41"/>
      <c r="D418" s="218" t="s">
        <v>124</v>
      </c>
      <c r="E418" s="41"/>
      <c r="F418" s="219" t="s">
        <v>481</v>
      </c>
      <c r="G418" s="41"/>
      <c r="H418" s="41"/>
      <c r="I418" s="220"/>
      <c r="J418" s="41"/>
      <c r="K418" s="41"/>
      <c r="L418" s="45"/>
      <c r="M418" s="221"/>
      <c r="N418" s="222"/>
      <c r="O418" s="85"/>
      <c r="P418" s="85"/>
      <c r="Q418" s="85"/>
      <c r="R418" s="85"/>
      <c r="S418" s="85"/>
      <c r="T418" s="86"/>
      <c r="U418" s="39"/>
      <c r="V418" s="39"/>
      <c r="W418" s="39"/>
      <c r="X418" s="39"/>
      <c r="Y418" s="39"/>
      <c r="Z418" s="39"/>
      <c r="AA418" s="39"/>
      <c r="AB418" s="39"/>
      <c r="AC418" s="39"/>
      <c r="AD418" s="39"/>
      <c r="AE418" s="39"/>
      <c r="AT418" s="18" t="s">
        <v>124</v>
      </c>
      <c r="AU418" s="18" t="s">
        <v>82</v>
      </c>
    </row>
    <row r="419" s="13" customFormat="1">
      <c r="A419" s="13"/>
      <c r="B419" s="223"/>
      <c r="C419" s="224"/>
      <c r="D419" s="218" t="s">
        <v>129</v>
      </c>
      <c r="E419" s="225" t="s">
        <v>19</v>
      </c>
      <c r="F419" s="226" t="s">
        <v>243</v>
      </c>
      <c r="G419" s="224"/>
      <c r="H419" s="225" t="s">
        <v>19</v>
      </c>
      <c r="I419" s="227"/>
      <c r="J419" s="224"/>
      <c r="K419" s="224"/>
      <c r="L419" s="228"/>
      <c r="M419" s="229"/>
      <c r="N419" s="230"/>
      <c r="O419" s="230"/>
      <c r="P419" s="230"/>
      <c r="Q419" s="230"/>
      <c r="R419" s="230"/>
      <c r="S419" s="230"/>
      <c r="T419" s="231"/>
      <c r="U419" s="13"/>
      <c r="V419" s="13"/>
      <c r="W419" s="13"/>
      <c r="X419" s="13"/>
      <c r="Y419" s="13"/>
      <c r="Z419" s="13"/>
      <c r="AA419" s="13"/>
      <c r="AB419" s="13"/>
      <c r="AC419" s="13"/>
      <c r="AD419" s="13"/>
      <c r="AE419" s="13"/>
      <c r="AT419" s="232" t="s">
        <v>129</v>
      </c>
      <c r="AU419" s="232" t="s">
        <v>82</v>
      </c>
      <c r="AV419" s="13" t="s">
        <v>80</v>
      </c>
      <c r="AW419" s="13" t="s">
        <v>33</v>
      </c>
      <c r="AX419" s="13" t="s">
        <v>72</v>
      </c>
      <c r="AY419" s="232" t="s">
        <v>114</v>
      </c>
    </row>
    <row r="420" s="13" customFormat="1">
      <c r="A420" s="13"/>
      <c r="B420" s="223"/>
      <c r="C420" s="224"/>
      <c r="D420" s="218" t="s">
        <v>129</v>
      </c>
      <c r="E420" s="225" t="s">
        <v>19</v>
      </c>
      <c r="F420" s="226" t="s">
        <v>483</v>
      </c>
      <c r="G420" s="224"/>
      <c r="H420" s="225" t="s">
        <v>19</v>
      </c>
      <c r="I420" s="227"/>
      <c r="J420" s="224"/>
      <c r="K420" s="224"/>
      <c r="L420" s="228"/>
      <c r="M420" s="229"/>
      <c r="N420" s="230"/>
      <c r="O420" s="230"/>
      <c r="P420" s="230"/>
      <c r="Q420" s="230"/>
      <c r="R420" s="230"/>
      <c r="S420" s="230"/>
      <c r="T420" s="231"/>
      <c r="U420" s="13"/>
      <c r="V420" s="13"/>
      <c r="W420" s="13"/>
      <c r="X420" s="13"/>
      <c r="Y420" s="13"/>
      <c r="Z420" s="13"/>
      <c r="AA420" s="13"/>
      <c r="AB420" s="13"/>
      <c r="AC420" s="13"/>
      <c r="AD420" s="13"/>
      <c r="AE420" s="13"/>
      <c r="AT420" s="232" t="s">
        <v>129</v>
      </c>
      <c r="AU420" s="232" t="s">
        <v>82</v>
      </c>
      <c r="AV420" s="13" t="s">
        <v>80</v>
      </c>
      <c r="AW420" s="13" t="s">
        <v>33</v>
      </c>
      <c r="AX420" s="13" t="s">
        <v>72</v>
      </c>
      <c r="AY420" s="232" t="s">
        <v>114</v>
      </c>
    </row>
    <row r="421" s="14" customFormat="1">
      <c r="A421" s="14"/>
      <c r="B421" s="233"/>
      <c r="C421" s="234"/>
      <c r="D421" s="218" t="s">
        <v>129</v>
      </c>
      <c r="E421" s="235" t="s">
        <v>19</v>
      </c>
      <c r="F421" s="236" t="s">
        <v>80</v>
      </c>
      <c r="G421" s="234"/>
      <c r="H421" s="237">
        <v>1</v>
      </c>
      <c r="I421" s="238"/>
      <c r="J421" s="234"/>
      <c r="K421" s="234"/>
      <c r="L421" s="239"/>
      <c r="M421" s="240"/>
      <c r="N421" s="241"/>
      <c r="O421" s="241"/>
      <c r="P421" s="241"/>
      <c r="Q421" s="241"/>
      <c r="R421" s="241"/>
      <c r="S421" s="241"/>
      <c r="T421" s="242"/>
      <c r="U421" s="14"/>
      <c r="V421" s="14"/>
      <c r="W421" s="14"/>
      <c r="X421" s="14"/>
      <c r="Y421" s="14"/>
      <c r="Z421" s="14"/>
      <c r="AA421" s="14"/>
      <c r="AB421" s="14"/>
      <c r="AC421" s="14"/>
      <c r="AD421" s="14"/>
      <c r="AE421" s="14"/>
      <c r="AT421" s="243" t="s">
        <v>129</v>
      </c>
      <c r="AU421" s="243" t="s">
        <v>82</v>
      </c>
      <c r="AV421" s="14" t="s">
        <v>82</v>
      </c>
      <c r="AW421" s="14" t="s">
        <v>33</v>
      </c>
      <c r="AX421" s="14" t="s">
        <v>72</v>
      </c>
      <c r="AY421" s="243" t="s">
        <v>114</v>
      </c>
    </row>
    <row r="422" s="15" customFormat="1">
      <c r="A422" s="15"/>
      <c r="B422" s="244"/>
      <c r="C422" s="245"/>
      <c r="D422" s="218" t="s">
        <v>129</v>
      </c>
      <c r="E422" s="246" t="s">
        <v>19</v>
      </c>
      <c r="F422" s="247" t="s">
        <v>131</v>
      </c>
      <c r="G422" s="245"/>
      <c r="H422" s="248">
        <v>1</v>
      </c>
      <c r="I422" s="249"/>
      <c r="J422" s="245"/>
      <c r="K422" s="245"/>
      <c r="L422" s="250"/>
      <c r="M422" s="251"/>
      <c r="N422" s="252"/>
      <c r="O422" s="252"/>
      <c r="P422" s="252"/>
      <c r="Q422" s="252"/>
      <c r="R422" s="252"/>
      <c r="S422" s="252"/>
      <c r="T422" s="253"/>
      <c r="U422" s="15"/>
      <c r="V422" s="15"/>
      <c r="W422" s="15"/>
      <c r="X422" s="15"/>
      <c r="Y422" s="15"/>
      <c r="Z422" s="15"/>
      <c r="AA422" s="15"/>
      <c r="AB422" s="15"/>
      <c r="AC422" s="15"/>
      <c r="AD422" s="15"/>
      <c r="AE422" s="15"/>
      <c r="AT422" s="254" t="s">
        <v>129</v>
      </c>
      <c r="AU422" s="254" t="s">
        <v>82</v>
      </c>
      <c r="AV422" s="15" t="s">
        <v>132</v>
      </c>
      <c r="AW422" s="15" t="s">
        <v>33</v>
      </c>
      <c r="AX422" s="15" t="s">
        <v>80</v>
      </c>
      <c r="AY422" s="254" t="s">
        <v>114</v>
      </c>
    </row>
    <row r="423" s="2" customFormat="1" ht="14.4" customHeight="1">
      <c r="A423" s="39"/>
      <c r="B423" s="40"/>
      <c r="C423" s="259" t="s">
        <v>484</v>
      </c>
      <c r="D423" s="259" t="s">
        <v>317</v>
      </c>
      <c r="E423" s="260" t="s">
        <v>485</v>
      </c>
      <c r="F423" s="261" t="s">
        <v>486</v>
      </c>
      <c r="G423" s="262" t="s">
        <v>345</v>
      </c>
      <c r="H423" s="263">
        <v>1</v>
      </c>
      <c r="I423" s="264"/>
      <c r="J423" s="265">
        <f>ROUND(I423*H423,2)</f>
        <v>0</v>
      </c>
      <c r="K423" s="261" t="s">
        <v>121</v>
      </c>
      <c r="L423" s="266"/>
      <c r="M423" s="267" t="s">
        <v>19</v>
      </c>
      <c r="N423" s="268" t="s">
        <v>43</v>
      </c>
      <c r="O423" s="85"/>
      <c r="P423" s="214">
        <f>O423*H423</f>
        <v>0</v>
      </c>
      <c r="Q423" s="214">
        <v>0.071999999999999995</v>
      </c>
      <c r="R423" s="214">
        <f>Q423*H423</f>
        <v>0.071999999999999995</v>
      </c>
      <c r="S423" s="214">
        <v>0</v>
      </c>
      <c r="T423" s="215">
        <f>S423*H423</f>
        <v>0</v>
      </c>
      <c r="U423" s="39"/>
      <c r="V423" s="39"/>
      <c r="W423" s="39"/>
      <c r="X423" s="39"/>
      <c r="Y423" s="39"/>
      <c r="Z423" s="39"/>
      <c r="AA423" s="39"/>
      <c r="AB423" s="39"/>
      <c r="AC423" s="39"/>
      <c r="AD423" s="39"/>
      <c r="AE423" s="39"/>
      <c r="AR423" s="216" t="s">
        <v>200</v>
      </c>
      <c r="AT423" s="216" t="s">
        <v>317</v>
      </c>
      <c r="AU423" s="216" t="s">
        <v>82</v>
      </c>
      <c r="AY423" s="18" t="s">
        <v>114</v>
      </c>
      <c r="BE423" s="217">
        <f>IF(N423="základní",J423,0)</f>
        <v>0</v>
      </c>
      <c r="BF423" s="217">
        <f>IF(N423="snížená",J423,0)</f>
        <v>0</v>
      </c>
      <c r="BG423" s="217">
        <f>IF(N423="zákl. přenesená",J423,0)</f>
        <v>0</v>
      </c>
      <c r="BH423" s="217">
        <f>IF(N423="sníž. přenesená",J423,0)</f>
        <v>0</v>
      </c>
      <c r="BI423" s="217">
        <f>IF(N423="nulová",J423,0)</f>
        <v>0</v>
      </c>
      <c r="BJ423" s="18" t="s">
        <v>80</v>
      </c>
      <c r="BK423" s="217">
        <f>ROUND(I423*H423,2)</f>
        <v>0</v>
      </c>
      <c r="BL423" s="18" t="s">
        <v>132</v>
      </c>
      <c r="BM423" s="216" t="s">
        <v>487</v>
      </c>
    </row>
    <row r="424" s="2" customFormat="1">
      <c r="A424" s="39"/>
      <c r="B424" s="40"/>
      <c r="C424" s="41"/>
      <c r="D424" s="218" t="s">
        <v>124</v>
      </c>
      <c r="E424" s="41"/>
      <c r="F424" s="219" t="s">
        <v>486</v>
      </c>
      <c r="G424" s="41"/>
      <c r="H424" s="41"/>
      <c r="I424" s="220"/>
      <c r="J424" s="41"/>
      <c r="K424" s="41"/>
      <c r="L424" s="45"/>
      <c r="M424" s="221"/>
      <c r="N424" s="222"/>
      <c r="O424" s="85"/>
      <c r="P424" s="85"/>
      <c r="Q424" s="85"/>
      <c r="R424" s="85"/>
      <c r="S424" s="85"/>
      <c r="T424" s="86"/>
      <c r="U424" s="39"/>
      <c r="V424" s="39"/>
      <c r="W424" s="39"/>
      <c r="X424" s="39"/>
      <c r="Y424" s="39"/>
      <c r="Z424" s="39"/>
      <c r="AA424" s="39"/>
      <c r="AB424" s="39"/>
      <c r="AC424" s="39"/>
      <c r="AD424" s="39"/>
      <c r="AE424" s="39"/>
      <c r="AT424" s="18" t="s">
        <v>124</v>
      </c>
      <c r="AU424" s="18" t="s">
        <v>82</v>
      </c>
    </row>
    <row r="425" s="2" customFormat="1" ht="14.4" customHeight="1">
      <c r="A425" s="39"/>
      <c r="B425" s="40"/>
      <c r="C425" s="259" t="s">
        <v>222</v>
      </c>
      <c r="D425" s="259" t="s">
        <v>317</v>
      </c>
      <c r="E425" s="260" t="s">
        <v>488</v>
      </c>
      <c r="F425" s="261" t="s">
        <v>489</v>
      </c>
      <c r="G425" s="262" t="s">
        <v>345</v>
      </c>
      <c r="H425" s="263">
        <v>1</v>
      </c>
      <c r="I425" s="264"/>
      <c r="J425" s="265">
        <f>ROUND(I425*H425,2)</f>
        <v>0</v>
      </c>
      <c r="K425" s="261" t="s">
        <v>121</v>
      </c>
      <c r="L425" s="266"/>
      <c r="M425" s="267" t="s">
        <v>19</v>
      </c>
      <c r="N425" s="268" t="s">
        <v>43</v>
      </c>
      <c r="O425" s="85"/>
      <c r="P425" s="214">
        <f>O425*H425</f>
        <v>0</v>
      </c>
      <c r="Q425" s="214">
        <v>0.027</v>
      </c>
      <c r="R425" s="214">
        <f>Q425*H425</f>
        <v>0.027</v>
      </c>
      <c r="S425" s="214">
        <v>0</v>
      </c>
      <c r="T425" s="215">
        <f>S425*H425</f>
        <v>0</v>
      </c>
      <c r="U425" s="39"/>
      <c r="V425" s="39"/>
      <c r="W425" s="39"/>
      <c r="X425" s="39"/>
      <c r="Y425" s="39"/>
      <c r="Z425" s="39"/>
      <c r="AA425" s="39"/>
      <c r="AB425" s="39"/>
      <c r="AC425" s="39"/>
      <c r="AD425" s="39"/>
      <c r="AE425" s="39"/>
      <c r="AR425" s="216" t="s">
        <v>200</v>
      </c>
      <c r="AT425" s="216" t="s">
        <v>317</v>
      </c>
      <c r="AU425" s="216" t="s">
        <v>82</v>
      </c>
      <c r="AY425" s="18" t="s">
        <v>114</v>
      </c>
      <c r="BE425" s="217">
        <f>IF(N425="základní",J425,0)</f>
        <v>0</v>
      </c>
      <c r="BF425" s="217">
        <f>IF(N425="snížená",J425,0)</f>
        <v>0</v>
      </c>
      <c r="BG425" s="217">
        <f>IF(N425="zákl. přenesená",J425,0)</f>
        <v>0</v>
      </c>
      <c r="BH425" s="217">
        <f>IF(N425="sníž. přenesená",J425,0)</f>
        <v>0</v>
      </c>
      <c r="BI425" s="217">
        <f>IF(N425="nulová",J425,0)</f>
        <v>0</v>
      </c>
      <c r="BJ425" s="18" t="s">
        <v>80</v>
      </c>
      <c r="BK425" s="217">
        <f>ROUND(I425*H425,2)</f>
        <v>0</v>
      </c>
      <c r="BL425" s="18" t="s">
        <v>132</v>
      </c>
      <c r="BM425" s="216" t="s">
        <v>490</v>
      </c>
    </row>
    <row r="426" s="2" customFormat="1">
      <c r="A426" s="39"/>
      <c r="B426" s="40"/>
      <c r="C426" s="41"/>
      <c r="D426" s="218" t="s">
        <v>124</v>
      </c>
      <c r="E426" s="41"/>
      <c r="F426" s="219" t="s">
        <v>489</v>
      </c>
      <c r="G426" s="41"/>
      <c r="H426" s="41"/>
      <c r="I426" s="220"/>
      <c r="J426" s="41"/>
      <c r="K426" s="41"/>
      <c r="L426" s="45"/>
      <c r="M426" s="221"/>
      <c r="N426" s="222"/>
      <c r="O426" s="85"/>
      <c r="P426" s="85"/>
      <c r="Q426" s="85"/>
      <c r="R426" s="85"/>
      <c r="S426" s="85"/>
      <c r="T426" s="86"/>
      <c r="U426" s="39"/>
      <c r="V426" s="39"/>
      <c r="W426" s="39"/>
      <c r="X426" s="39"/>
      <c r="Y426" s="39"/>
      <c r="Z426" s="39"/>
      <c r="AA426" s="39"/>
      <c r="AB426" s="39"/>
      <c r="AC426" s="39"/>
      <c r="AD426" s="39"/>
      <c r="AE426" s="39"/>
      <c r="AT426" s="18" t="s">
        <v>124</v>
      </c>
      <c r="AU426" s="18" t="s">
        <v>82</v>
      </c>
    </row>
    <row r="427" s="2" customFormat="1" ht="14.4" customHeight="1">
      <c r="A427" s="39"/>
      <c r="B427" s="40"/>
      <c r="C427" s="259" t="s">
        <v>491</v>
      </c>
      <c r="D427" s="259" t="s">
        <v>317</v>
      </c>
      <c r="E427" s="260" t="s">
        <v>492</v>
      </c>
      <c r="F427" s="261" t="s">
        <v>493</v>
      </c>
      <c r="G427" s="262" t="s">
        <v>345</v>
      </c>
      <c r="H427" s="263">
        <v>1</v>
      </c>
      <c r="I427" s="264"/>
      <c r="J427" s="265">
        <f>ROUND(I427*H427,2)</f>
        <v>0</v>
      </c>
      <c r="K427" s="261" t="s">
        <v>121</v>
      </c>
      <c r="L427" s="266"/>
      <c r="M427" s="267" t="s">
        <v>19</v>
      </c>
      <c r="N427" s="268" t="s">
        <v>43</v>
      </c>
      <c r="O427" s="85"/>
      <c r="P427" s="214">
        <f>O427*H427</f>
        <v>0</v>
      </c>
      <c r="Q427" s="214">
        <v>0.111</v>
      </c>
      <c r="R427" s="214">
        <f>Q427*H427</f>
        <v>0.111</v>
      </c>
      <c r="S427" s="214">
        <v>0</v>
      </c>
      <c r="T427" s="215">
        <f>S427*H427</f>
        <v>0</v>
      </c>
      <c r="U427" s="39"/>
      <c r="V427" s="39"/>
      <c r="W427" s="39"/>
      <c r="X427" s="39"/>
      <c r="Y427" s="39"/>
      <c r="Z427" s="39"/>
      <c r="AA427" s="39"/>
      <c r="AB427" s="39"/>
      <c r="AC427" s="39"/>
      <c r="AD427" s="39"/>
      <c r="AE427" s="39"/>
      <c r="AR427" s="216" t="s">
        <v>200</v>
      </c>
      <c r="AT427" s="216" t="s">
        <v>317</v>
      </c>
      <c r="AU427" s="216" t="s">
        <v>82</v>
      </c>
      <c r="AY427" s="18" t="s">
        <v>114</v>
      </c>
      <c r="BE427" s="217">
        <f>IF(N427="základní",J427,0)</f>
        <v>0</v>
      </c>
      <c r="BF427" s="217">
        <f>IF(N427="snížená",J427,0)</f>
        <v>0</v>
      </c>
      <c r="BG427" s="217">
        <f>IF(N427="zákl. přenesená",J427,0)</f>
        <v>0</v>
      </c>
      <c r="BH427" s="217">
        <f>IF(N427="sníž. přenesená",J427,0)</f>
        <v>0</v>
      </c>
      <c r="BI427" s="217">
        <f>IF(N427="nulová",J427,0)</f>
        <v>0</v>
      </c>
      <c r="BJ427" s="18" t="s">
        <v>80</v>
      </c>
      <c r="BK427" s="217">
        <f>ROUND(I427*H427,2)</f>
        <v>0</v>
      </c>
      <c r="BL427" s="18" t="s">
        <v>132</v>
      </c>
      <c r="BM427" s="216" t="s">
        <v>494</v>
      </c>
    </row>
    <row r="428" s="2" customFormat="1">
      <c r="A428" s="39"/>
      <c r="B428" s="40"/>
      <c r="C428" s="41"/>
      <c r="D428" s="218" t="s">
        <v>124</v>
      </c>
      <c r="E428" s="41"/>
      <c r="F428" s="219" t="s">
        <v>493</v>
      </c>
      <c r="G428" s="41"/>
      <c r="H428" s="41"/>
      <c r="I428" s="220"/>
      <c r="J428" s="41"/>
      <c r="K428" s="41"/>
      <c r="L428" s="45"/>
      <c r="M428" s="221"/>
      <c r="N428" s="222"/>
      <c r="O428" s="85"/>
      <c r="P428" s="85"/>
      <c r="Q428" s="85"/>
      <c r="R428" s="85"/>
      <c r="S428" s="85"/>
      <c r="T428" s="86"/>
      <c r="U428" s="39"/>
      <c r="V428" s="39"/>
      <c r="W428" s="39"/>
      <c r="X428" s="39"/>
      <c r="Y428" s="39"/>
      <c r="Z428" s="39"/>
      <c r="AA428" s="39"/>
      <c r="AB428" s="39"/>
      <c r="AC428" s="39"/>
      <c r="AD428" s="39"/>
      <c r="AE428" s="39"/>
      <c r="AT428" s="18" t="s">
        <v>124</v>
      </c>
      <c r="AU428" s="18" t="s">
        <v>82</v>
      </c>
    </row>
    <row r="429" s="2" customFormat="1" ht="14.4" customHeight="1">
      <c r="A429" s="39"/>
      <c r="B429" s="40"/>
      <c r="C429" s="259" t="s">
        <v>495</v>
      </c>
      <c r="D429" s="259" t="s">
        <v>317</v>
      </c>
      <c r="E429" s="260" t="s">
        <v>496</v>
      </c>
      <c r="F429" s="261" t="s">
        <v>497</v>
      </c>
      <c r="G429" s="262" t="s">
        <v>345</v>
      </c>
      <c r="H429" s="263">
        <v>1</v>
      </c>
      <c r="I429" s="264"/>
      <c r="J429" s="265">
        <f>ROUND(I429*H429,2)</f>
        <v>0</v>
      </c>
      <c r="K429" s="261" t="s">
        <v>121</v>
      </c>
      <c r="L429" s="266"/>
      <c r="M429" s="267" t="s">
        <v>19</v>
      </c>
      <c r="N429" s="268" t="s">
        <v>43</v>
      </c>
      <c r="O429" s="85"/>
      <c r="P429" s="214">
        <f>O429*H429</f>
        <v>0</v>
      </c>
      <c r="Q429" s="214">
        <v>0.080000000000000002</v>
      </c>
      <c r="R429" s="214">
        <f>Q429*H429</f>
        <v>0.080000000000000002</v>
      </c>
      <c r="S429" s="214">
        <v>0</v>
      </c>
      <c r="T429" s="215">
        <f>S429*H429</f>
        <v>0</v>
      </c>
      <c r="U429" s="39"/>
      <c r="V429" s="39"/>
      <c r="W429" s="39"/>
      <c r="X429" s="39"/>
      <c r="Y429" s="39"/>
      <c r="Z429" s="39"/>
      <c r="AA429" s="39"/>
      <c r="AB429" s="39"/>
      <c r="AC429" s="39"/>
      <c r="AD429" s="39"/>
      <c r="AE429" s="39"/>
      <c r="AR429" s="216" t="s">
        <v>200</v>
      </c>
      <c r="AT429" s="216" t="s">
        <v>317</v>
      </c>
      <c r="AU429" s="216" t="s">
        <v>82</v>
      </c>
      <c r="AY429" s="18" t="s">
        <v>114</v>
      </c>
      <c r="BE429" s="217">
        <f>IF(N429="základní",J429,0)</f>
        <v>0</v>
      </c>
      <c r="BF429" s="217">
        <f>IF(N429="snížená",J429,0)</f>
        <v>0</v>
      </c>
      <c r="BG429" s="217">
        <f>IF(N429="zákl. přenesená",J429,0)</f>
        <v>0</v>
      </c>
      <c r="BH429" s="217">
        <f>IF(N429="sníž. přenesená",J429,0)</f>
        <v>0</v>
      </c>
      <c r="BI429" s="217">
        <f>IF(N429="nulová",J429,0)</f>
        <v>0</v>
      </c>
      <c r="BJ429" s="18" t="s">
        <v>80</v>
      </c>
      <c r="BK429" s="217">
        <f>ROUND(I429*H429,2)</f>
        <v>0</v>
      </c>
      <c r="BL429" s="18" t="s">
        <v>132</v>
      </c>
      <c r="BM429" s="216" t="s">
        <v>498</v>
      </c>
    </row>
    <row r="430" s="2" customFormat="1">
      <c r="A430" s="39"/>
      <c r="B430" s="40"/>
      <c r="C430" s="41"/>
      <c r="D430" s="218" t="s">
        <v>124</v>
      </c>
      <c r="E430" s="41"/>
      <c r="F430" s="219" t="s">
        <v>497</v>
      </c>
      <c r="G430" s="41"/>
      <c r="H430" s="41"/>
      <c r="I430" s="220"/>
      <c r="J430" s="41"/>
      <c r="K430" s="41"/>
      <c r="L430" s="45"/>
      <c r="M430" s="221"/>
      <c r="N430" s="222"/>
      <c r="O430" s="85"/>
      <c r="P430" s="85"/>
      <c r="Q430" s="85"/>
      <c r="R430" s="85"/>
      <c r="S430" s="85"/>
      <c r="T430" s="86"/>
      <c r="U430" s="39"/>
      <c r="V430" s="39"/>
      <c r="W430" s="39"/>
      <c r="X430" s="39"/>
      <c r="Y430" s="39"/>
      <c r="Z430" s="39"/>
      <c r="AA430" s="39"/>
      <c r="AB430" s="39"/>
      <c r="AC430" s="39"/>
      <c r="AD430" s="39"/>
      <c r="AE430" s="39"/>
      <c r="AT430" s="18" t="s">
        <v>124</v>
      </c>
      <c r="AU430" s="18" t="s">
        <v>82</v>
      </c>
    </row>
    <row r="431" s="2" customFormat="1" ht="14.4" customHeight="1">
      <c r="A431" s="39"/>
      <c r="B431" s="40"/>
      <c r="C431" s="205" t="s">
        <v>499</v>
      </c>
      <c r="D431" s="205" t="s">
        <v>117</v>
      </c>
      <c r="E431" s="206" t="s">
        <v>500</v>
      </c>
      <c r="F431" s="207" t="s">
        <v>501</v>
      </c>
      <c r="G431" s="208" t="s">
        <v>345</v>
      </c>
      <c r="H431" s="209">
        <v>1</v>
      </c>
      <c r="I431" s="210"/>
      <c r="J431" s="211">
        <f>ROUND(I431*H431,2)</f>
        <v>0</v>
      </c>
      <c r="K431" s="207" t="s">
        <v>121</v>
      </c>
      <c r="L431" s="45"/>
      <c r="M431" s="212" t="s">
        <v>19</v>
      </c>
      <c r="N431" s="213" t="s">
        <v>43</v>
      </c>
      <c r="O431" s="85"/>
      <c r="P431" s="214">
        <f>O431*H431</f>
        <v>0</v>
      </c>
      <c r="Q431" s="214">
        <v>0</v>
      </c>
      <c r="R431" s="214">
        <f>Q431*H431</f>
        <v>0</v>
      </c>
      <c r="S431" s="214">
        <v>0.10000000000000001</v>
      </c>
      <c r="T431" s="215">
        <f>S431*H431</f>
        <v>0.10000000000000001</v>
      </c>
      <c r="U431" s="39"/>
      <c r="V431" s="39"/>
      <c r="W431" s="39"/>
      <c r="X431" s="39"/>
      <c r="Y431" s="39"/>
      <c r="Z431" s="39"/>
      <c r="AA431" s="39"/>
      <c r="AB431" s="39"/>
      <c r="AC431" s="39"/>
      <c r="AD431" s="39"/>
      <c r="AE431" s="39"/>
      <c r="AR431" s="216" t="s">
        <v>132</v>
      </c>
      <c r="AT431" s="216" t="s">
        <v>117</v>
      </c>
      <c r="AU431" s="216" t="s">
        <v>82</v>
      </c>
      <c r="AY431" s="18" t="s">
        <v>114</v>
      </c>
      <c r="BE431" s="217">
        <f>IF(N431="základní",J431,0)</f>
        <v>0</v>
      </c>
      <c r="BF431" s="217">
        <f>IF(N431="snížená",J431,0)</f>
        <v>0</v>
      </c>
      <c r="BG431" s="217">
        <f>IF(N431="zákl. přenesená",J431,0)</f>
        <v>0</v>
      </c>
      <c r="BH431" s="217">
        <f>IF(N431="sníž. přenesená",J431,0)</f>
        <v>0</v>
      </c>
      <c r="BI431" s="217">
        <f>IF(N431="nulová",J431,0)</f>
        <v>0</v>
      </c>
      <c r="BJ431" s="18" t="s">
        <v>80</v>
      </c>
      <c r="BK431" s="217">
        <f>ROUND(I431*H431,2)</f>
        <v>0</v>
      </c>
      <c r="BL431" s="18" t="s">
        <v>132</v>
      </c>
      <c r="BM431" s="216" t="s">
        <v>502</v>
      </c>
    </row>
    <row r="432" s="2" customFormat="1">
      <c r="A432" s="39"/>
      <c r="B432" s="40"/>
      <c r="C432" s="41"/>
      <c r="D432" s="218" t="s">
        <v>124</v>
      </c>
      <c r="E432" s="41"/>
      <c r="F432" s="219" t="s">
        <v>503</v>
      </c>
      <c r="G432" s="41"/>
      <c r="H432" s="41"/>
      <c r="I432" s="220"/>
      <c r="J432" s="41"/>
      <c r="K432" s="41"/>
      <c r="L432" s="45"/>
      <c r="M432" s="221"/>
      <c r="N432" s="222"/>
      <c r="O432" s="85"/>
      <c r="P432" s="85"/>
      <c r="Q432" s="85"/>
      <c r="R432" s="85"/>
      <c r="S432" s="85"/>
      <c r="T432" s="86"/>
      <c r="U432" s="39"/>
      <c r="V432" s="39"/>
      <c r="W432" s="39"/>
      <c r="X432" s="39"/>
      <c r="Y432" s="39"/>
      <c r="Z432" s="39"/>
      <c r="AA432" s="39"/>
      <c r="AB432" s="39"/>
      <c r="AC432" s="39"/>
      <c r="AD432" s="39"/>
      <c r="AE432" s="39"/>
      <c r="AT432" s="18" t="s">
        <v>124</v>
      </c>
      <c r="AU432" s="18" t="s">
        <v>82</v>
      </c>
    </row>
    <row r="433" s="13" customFormat="1">
      <c r="A433" s="13"/>
      <c r="B433" s="223"/>
      <c r="C433" s="224"/>
      <c r="D433" s="218" t="s">
        <v>129</v>
      </c>
      <c r="E433" s="225" t="s">
        <v>19</v>
      </c>
      <c r="F433" s="226" t="s">
        <v>167</v>
      </c>
      <c r="G433" s="224"/>
      <c r="H433" s="225" t="s">
        <v>19</v>
      </c>
      <c r="I433" s="227"/>
      <c r="J433" s="224"/>
      <c r="K433" s="224"/>
      <c r="L433" s="228"/>
      <c r="M433" s="229"/>
      <c r="N433" s="230"/>
      <c r="O433" s="230"/>
      <c r="P433" s="230"/>
      <c r="Q433" s="230"/>
      <c r="R433" s="230"/>
      <c r="S433" s="230"/>
      <c r="T433" s="231"/>
      <c r="U433" s="13"/>
      <c r="V433" s="13"/>
      <c r="W433" s="13"/>
      <c r="X433" s="13"/>
      <c r="Y433" s="13"/>
      <c r="Z433" s="13"/>
      <c r="AA433" s="13"/>
      <c r="AB433" s="13"/>
      <c r="AC433" s="13"/>
      <c r="AD433" s="13"/>
      <c r="AE433" s="13"/>
      <c r="AT433" s="232" t="s">
        <v>129</v>
      </c>
      <c r="AU433" s="232" t="s">
        <v>82</v>
      </c>
      <c r="AV433" s="13" t="s">
        <v>80</v>
      </c>
      <c r="AW433" s="13" t="s">
        <v>33</v>
      </c>
      <c r="AX433" s="13" t="s">
        <v>72</v>
      </c>
      <c r="AY433" s="232" t="s">
        <v>114</v>
      </c>
    </row>
    <row r="434" s="13" customFormat="1">
      <c r="A434" s="13"/>
      <c r="B434" s="223"/>
      <c r="C434" s="224"/>
      <c r="D434" s="218" t="s">
        <v>129</v>
      </c>
      <c r="E434" s="225" t="s">
        <v>19</v>
      </c>
      <c r="F434" s="226" t="s">
        <v>445</v>
      </c>
      <c r="G434" s="224"/>
      <c r="H434" s="225" t="s">
        <v>19</v>
      </c>
      <c r="I434" s="227"/>
      <c r="J434" s="224"/>
      <c r="K434" s="224"/>
      <c r="L434" s="228"/>
      <c r="M434" s="229"/>
      <c r="N434" s="230"/>
      <c r="O434" s="230"/>
      <c r="P434" s="230"/>
      <c r="Q434" s="230"/>
      <c r="R434" s="230"/>
      <c r="S434" s="230"/>
      <c r="T434" s="231"/>
      <c r="U434" s="13"/>
      <c r="V434" s="13"/>
      <c r="W434" s="13"/>
      <c r="X434" s="13"/>
      <c r="Y434" s="13"/>
      <c r="Z434" s="13"/>
      <c r="AA434" s="13"/>
      <c r="AB434" s="13"/>
      <c r="AC434" s="13"/>
      <c r="AD434" s="13"/>
      <c r="AE434" s="13"/>
      <c r="AT434" s="232" t="s">
        <v>129</v>
      </c>
      <c r="AU434" s="232" t="s">
        <v>82</v>
      </c>
      <c r="AV434" s="13" t="s">
        <v>80</v>
      </c>
      <c r="AW434" s="13" t="s">
        <v>33</v>
      </c>
      <c r="AX434" s="13" t="s">
        <v>72</v>
      </c>
      <c r="AY434" s="232" t="s">
        <v>114</v>
      </c>
    </row>
    <row r="435" s="14" customFormat="1">
      <c r="A435" s="14"/>
      <c r="B435" s="233"/>
      <c r="C435" s="234"/>
      <c r="D435" s="218" t="s">
        <v>129</v>
      </c>
      <c r="E435" s="235" t="s">
        <v>19</v>
      </c>
      <c r="F435" s="236" t="s">
        <v>80</v>
      </c>
      <c r="G435" s="234"/>
      <c r="H435" s="237">
        <v>1</v>
      </c>
      <c r="I435" s="238"/>
      <c r="J435" s="234"/>
      <c r="K435" s="234"/>
      <c r="L435" s="239"/>
      <c r="M435" s="240"/>
      <c r="N435" s="241"/>
      <c r="O435" s="241"/>
      <c r="P435" s="241"/>
      <c r="Q435" s="241"/>
      <c r="R435" s="241"/>
      <c r="S435" s="241"/>
      <c r="T435" s="242"/>
      <c r="U435" s="14"/>
      <c r="V435" s="14"/>
      <c r="W435" s="14"/>
      <c r="X435" s="14"/>
      <c r="Y435" s="14"/>
      <c r="Z435" s="14"/>
      <c r="AA435" s="14"/>
      <c r="AB435" s="14"/>
      <c r="AC435" s="14"/>
      <c r="AD435" s="14"/>
      <c r="AE435" s="14"/>
      <c r="AT435" s="243" t="s">
        <v>129</v>
      </c>
      <c r="AU435" s="243" t="s">
        <v>82</v>
      </c>
      <c r="AV435" s="14" t="s">
        <v>82</v>
      </c>
      <c r="AW435" s="14" t="s">
        <v>33</v>
      </c>
      <c r="AX435" s="14" t="s">
        <v>72</v>
      </c>
      <c r="AY435" s="243" t="s">
        <v>114</v>
      </c>
    </row>
    <row r="436" s="15" customFormat="1">
      <c r="A436" s="15"/>
      <c r="B436" s="244"/>
      <c r="C436" s="245"/>
      <c r="D436" s="218" t="s">
        <v>129</v>
      </c>
      <c r="E436" s="246" t="s">
        <v>19</v>
      </c>
      <c r="F436" s="247" t="s">
        <v>131</v>
      </c>
      <c r="G436" s="245"/>
      <c r="H436" s="248">
        <v>1</v>
      </c>
      <c r="I436" s="249"/>
      <c r="J436" s="245"/>
      <c r="K436" s="245"/>
      <c r="L436" s="250"/>
      <c r="M436" s="251"/>
      <c r="N436" s="252"/>
      <c r="O436" s="252"/>
      <c r="P436" s="252"/>
      <c r="Q436" s="252"/>
      <c r="R436" s="252"/>
      <c r="S436" s="252"/>
      <c r="T436" s="253"/>
      <c r="U436" s="15"/>
      <c r="V436" s="15"/>
      <c r="W436" s="15"/>
      <c r="X436" s="15"/>
      <c r="Y436" s="15"/>
      <c r="Z436" s="15"/>
      <c r="AA436" s="15"/>
      <c r="AB436" s="15"/>
      <c r="AC436" s="15"/>
      <c r="AD436" s="15"/>
      <c r="AE436" s="15"/>
      <c r="AT436" s="254" t="s">
        <v>129</v>
      </c>
      <c r="AU436" s="254" t="s">
        <v>82</v>
      </c>
      <c r="AV436" s="15" t="s">
        <v>132</v>
      </c>
      <c r="AW436" s="15" t="s">
        <v>33</v>
      </c>
      <c r="AX436" s="15" t="s">
        <v>80</v>
      </c>
      <c r="AY436" s="254" t="s">
        <v>114</v>
      </c>
    </row>
    <row r="437" s="2" customFormat="1" ht="14.4" customHeight="1">
      <c r="A437" s="39"/>
      <c r="B437" s="40"/>
      <c r="C437" s="205" t="s">
        <v>504</v>
      </c>
      <c r="D437" s="205" t="s">
        <v>117</v>
      </c>
      <c r="E437" s="206" t="s">
        <v>505</v>
      </c>
      <c r="F437" s="207" t="s">
        <v>506</v>
      </c>
      <c r="G437" s="208" t="s">
        <v>345</v>
      </c>
      <c r="H437" s="209">
        <v>1</v>
      </c>
      <c r="I437" s="210"/>
      <c r="J437" s="211">
        <f>ROUND(I437*H437,2)</f>
        <v>0</v>
      </c>
      <c r="K437" s="207" t="s">
        <v>121</v>
      </c>
      <c r="L437" s="45"/>
      <c r="M437" s="212" t="s">
        <v>19</v>
      </c>
      <c r="N437" s="213" t="s">
        <v>43</v>
      </c>
      <c r="O437" s="85"/>
      <c r="P437" s="214">
        <f>O437*H437</f>
        <v>0</v>
      </c>
      <c r="Q437" s="214">
        <v>0.21734000000000001</v>
      </c>
      <c r="R437" s="214">
        <f>Q437*H437</f>
        <v>0.21734000000000001</v>
      </c>
      <c r="S437" s="214">
        <v>0</v>
      </c>
      <c r="T437" s="215">
        <f>S437*H437</f>
        <v>0</v>
      </c>
      <c r="U437" s="39"/>
      <c r="V437" s="39"/>
      <c r="W437" s="39"/>
      <c r="X437" s="39"/>
      <c r="Y437" s="39"/>
      <c r="Z437" s="39"/>
      <c r="AA437" s="39"/>
      <c r="AB437" s="39"/>
      <c r="AC437" s="39"/>
      <c r="AD437" s="39"/>
      <c r="AE437" s="39"/>
      <c r="AR437" s="216" t="s">
        <v>132</v>
      </c>
      <c r="AT437" s="216" t="s">
        <v>117</v>
      </c>
      <c r="AU437" s="216" t="s">
        <v>82</v>
      </c>
      <c r="AY437" s="18" t="s">
        <v>114</v>
      </c>
      <c r="BE437" s="217">
        <f>IF(N437="základní",J437,0)</f>
        <v>0</v>
      </c>
      <c r="BF437" s="217">
        <f>IF(N437="snížená",J437,0)</f>
        <v>0</v>
      </c>
      <c r="BG437" s="217">
        <f>IF(N437="zákl. přenesená",J437,0)</f>
        <v>0</v>
      </c>
      <c r="BH437" s="217">
        <f>IF(N437="sníž. přenesená",J437,0)</f>
        <v>0</v>
      </c>
      <c r="BI437" s="217">
        <f>IF(N437="nulová",J437,0)</f>
        <v>0</v>
      </c>
      <c r="BJ437" s="18" t="s">
        <v>80</v>
      </c>
      <c r="BK437" s="217">
        <f>ROUND(I437*H437,2)</f>
        <v>0</v>
      </c>
      <c r="BL437" s="18" t="s">
        <v>132</v>
      </c>
      <c r="BM437" s="216" t="s">
        <v>507</v>
      </c>
    </row>
    <row r="438" s="2" customFormat="1">
      <c r="A438" s="39"/>
      <c r="B438" s="40"/>
      <c r="C438" s="41"/>
      <c r="D438" s="218" t="s">
        <v>124</v>
      </c>
      <c r="E438" s="41"/>
      <c r="F438" s="219" t="s">
        <v>506</v>
      </c>
      <c r="G438" s="41"/>
      <c r="H438" s="41"/>
      <c r="I438" s="220"/>
      <c r="J438" s="41"/>
      <c r="K438" s="41"/>
      <c r="L438" s="45"/>
      <c r="M438" s="221"/>
      <c r="N438" s="222"/>
      <c r="O438" s="85"/>
      <c r="P438" s="85"/>
      <c r="Q438" s="85"/>
      <c r="R438" s="85"/>
      <c r="S438" s="85"/>
      <c r="T438" s="86"/>
      <c r="U438" s="39"/>
      <c r="V438" s="39"/>
      <c r="W438" s="39"/>
      <c r="X438" s="39"/>
      <c r="Y438" s="39"/>
      <c r="Z438" s="39"/>
      <c r="AA438" s="39"/>
      <c r="AB438" s="39"/>
      <c r="AC438" s="39"/>
      <c r="AD438" s="39"/>
      <c r="AE438" s="39"/>
      <c r="AT438" s="18" t="s">
        <v>124</v>
      </c>
      <c r="AU438" s="18" t="s">
        <v>82</v>
      </c>
    </row>
    <row r="439" s="13" customFormat="1">
      <c r="A439" s="13"/>
      <c r="B439" s="223"/>
      <c r="C439" s="224"/>
      <c r="D439" s="218" t="s">
        <v>129</v>
      </c>
      <c r="E439" s="225" t="s">
        <v>19</v>
      </c>
      <c r="F439" s="226" t="s">
        <v>243</v>
      </c>
      <c r="G439" s="224"/>
      <c r="H439" s="225" t="s">
        <v>19</v>
      </c>
      <c r="I439" s="227"/>
      <c r="J439" s="224"/>
      <c r="K439" s="224"/>
      <c r="L439" s="228"/>
      <c r="M439" s="229"/>
      <c r="N439" s="230"/>
      <c r="O439" s="230"/>
      <c r="P439" s="230"/>
      <c r="Q439" s="230"/>
      <c r="R439" s="230"/>
      <c r="S439" s="230"/>
      <c r="T439" s="231"/>
      <c r="U439" s="13"/>
      <c r="V439" s="13"/>
      <c r="W439" s="13"/>
      <c r="X439" s="13"/>
      <c r="Y439" s="13"/>
      <c r="Z439" s="13"/>
      <c r="AA439" s="13"/>
      <c r="AB439" s="13"/>
      <c r="AC439" s="13"/>
      <c r="AD439" s="13"/>
      <c r="AE439" s="13"/>
      <c r="AT439" s="232" t="s">
        <v>129</v>
      </c>
      <c r="AU439" s="232" t="s">
        <v>82</v>
      </c>
      <c r="AV439" s="13" t="s">
        <v>80</v>
      </c>
      <c r="AW439" s="13" t="s">
        <v>33</v>
      </c>
      <c r="AX439" s="13" t="s">
        <v>72</v>
      </c>
      <c r="AY439" s="232" t="s">
        <v>114</v>
      </c>
    </row>
    <row r="440" s="13" customFormat="1">
      <c r="A440" s="13"/>
      <c r="B440" s="223"/>
      <c r="C440" s="224"/>
      <c r="D440" s="218" t="s">
        <v>129</v>
      </c>
      <c r="E440" s="225" t="s">
        <v>19</v>
      </c>
      <c r="F440" s="226" t="s">
        <v>483</v>
      </c>
      <c r="G440" s="224"/>
      <c r="H440" s="225" t="s">
        <v>19</v>
      </c>
      <c r="I440" s="227"/>
      <c r="J440" s="224"/>
      <c r="K440" s="224"/>
      <c r="L440" s="228"/>
      <c r="M440" s="229"/>
      <c r="N440" s="230"/>
      <c r="O440" s="230"/>
      <c r="P440" s="230"/>
      <c r="Q440" s="230"/>
      <c r="R440" s="230"/>
      <c r="S440" s="230"/>
      <c r="T440" s="231"/>
      <c r="U440" s="13"/>
      <c r="V440" s="13"/>
      <c r="W440" s="13"/>
      <c r="X440" s="13"/>
      <c r="Y440" s="13"/>
      <c r="Z440" s="13"/>
      <c r="AA440" s="13"/>
      <c r="AB440" s="13"/>
      <c r="AC440" s="13"/>
      <c r="AD440" s="13"/>
      <c r="AE440" s="13"/>
      <c r="AT440" s="232" t="s">
        <v>129</v>
      </c>
      <c r="AU440" s="232" t="s">
        <v>82</v>
      </c>
      <c r="AV440" s="13" t="s">
        <v>80</v>
      </c>
      <c r="AW440" s="13" t="s">
        <v>33</v>
      </c>
      <c r="AX440" s="13" t="s">
        <v>72</v>
      </c>
      <c r="AY440" s="232" t="s">
        <v>114</v>
      </c>
    </row>
    <row r="441" s="14" customFormat="1">
      <c r="A441" s="14"/>
      <c r="B441" s="233"/>
      <c r="C441" s="234"/>
      <c r="D441" s="218" t="s">
        <v>129</v>
      </c>
      <c r="E441" s="235" t="s">
        <v>19</v>
      </c>
      <c r="F441" s="236" t="s">
        <v>80</v>
      </c>
      <c r="G441" s="234"/>
      <c r="H441" s="237">
        <v>1</v>
      </c>
      <c r="I441" s="238"/>
      <c r="J441" s="234"/>
      <c r="K441" s="234"/>
      <c r="L441" s="239"/>
      <c r="M441" s="240"/>
      <c r="N441" s="241"/>
      <c r="O441" s="241"/>
      <c r="P441" s="241"/>
      <c r="Q441" s="241"/>
      <c r="R441" s="241"/>
      <c r="S441" s="241"/>
      <c r="T441" s="242"/>
      <c r="U441" s="14"/>
      <c r="V441" s="14"/>
      <c r="W441" s="14"/>
      <c r="X441" s="14"/>
      <c r="Y441" s="14"/>
      <c r="Z441" s="14"/>
      <c r="AA441" s="14"/>
      <c r="AB441" s="14"/>
      <c r="AC441" s="14"/>
      <c r="AD441" s="14"/>
      <c r="AE441" s="14"/>
      <c r="AT441" s="243" t="s">
        <v>129</v>
      </c>
      <c r="AU441" s="243" t="s">
        <v>82</v>
      </c>
      <c r="AV441" s="14" t="s">
        <v>82</v>
      </c>
      <c r="AW441" s="14" t="s">
        <v>33</v>
      </c>
      <c r="AX441" s="14" t="s">
        <v>72</v>
      </c>
      <c r="AY441" s="243" t="s">
        <v>114</v>
      </c>
    </row>
    <row r="442" s="15" customFormat="1">
      <c r="A442" s="15"/>
      <c r="B442" s="244"/>
      <c r="C442" s="245"/>
      <c r="D442" s="218" t="s">
        <v>129</v>
      </c>
      <c r="E442" s="246" t="s">
        <v>19</v>
      </c>
      <c r="F442" s="247" t="s">
        <v>131</v>
      </c>
      <c r="G442" s="245"/>
      <c r="H442" s="248">
        <v>1</v>
      </c>
      <c r="I442" s="249"/>
      <c r="J442" s="245"/>
      <c r="K442" s="245"/>
      <c r="L442" s="250"/>
      <c r="M442" s="251"/>
      <c r="N442" s="252"/>
      <c r="O442" s="252"/>
      <c r="P442" s="252"/>
      <c r="Q442" s="252"/>
      <c r="R442" s="252"/>
      <c r="S442" s="252"/>
      <c r="T442" s="253"/>
      <c r="U442" s="15"/>
      <c r="V442" s="15"/>
      <c r="W442" s="15"/>
      <c r="X442" s="15"/>
      <c r="Y442" s="15"/>
      <c r="Z442" s="15"/>
      <c r="AA442" s="15"/>
      <c r="AB442" s="15"/>
      <c r="AC442" s="15"/>
      <c r="AD442" s="15"/>
      <c r="AE442" s="15"/>
      <c r="AT442" s="254" t="s">
        <v>129</v>
      </c>
      <c r="AU442" s="254" t="s">
        <v>82</v>
      </c>
      <c r="AV442" s="15" t="s">
        <v>132</v>
      </c>
      <c r="AW442" s="15" t="s">
        <v>33</v>
      </c>
      <c r="AX442" s="15" t="s">
        <v>80</v>
      </c>
      <c r="AY442" s="254" t="s">
        <v>114</v>
      </c>
    </row>
    <row r="443" s="2" customFormat="1" ht="14.4" customHeight="1">
      <c r="A443" s="39"/>
      <c r="B443" s="40"/>
      <c r="C443" s="259" t="s">
        <v>508</v>
      </c>
      <c r="D443" s="259" t="s">
        <v>317</v>
      </c>
      <c r="E443" s="260" t="s">
        <v>509</v>
      </c>
      <c r="F443" s="261" t="s">
        <v>510</v>
      </c>
      <c r="G443" s="262" t="s">
        <v>345</v>
      </c>
      <c r="H443" s="263">
        <v>1</v>
      </c>
      <c r="I443" s="264"/>
      <c r="J443" s="265">
        <f>ROUND(I443*H443,2)</f>
        <v>0</v>
      </c>
      <c r="K443" s="261" t="s">
        <v>121</v>
      </c>
      <c r="L443" s="266"/>
      <c r="M443" s="267" t="s">
        <v>19</v>
      </c>
      <c r="N443" s="268" t="s">
        <v>43</v>
      </c>
      <c r="O443" s="85"/>
      <c r="P443" s="214">
        <f>O443*H443</f>
        <v>0</v>
      </c>
      <c r="Q443" s="214">
        <v>0.038600000000000002</v>
      </c>
      <c r="R443" s="214">
        <f>Q443*H443</f>
        <v>0.038600000000000002</v>
      </c>
      <c r="S443" s="214">
        <v>0</v>
      </c>
      <c r="T443" s="215">
        <f>S443*H443</f>
        <v>0</v>
      </c>
      <c r="U443" s="39"/>
      <c r="V443" s="39"/>
      <c r="W443" s="39"/>
      <c r="X443" s="39"/>
      <c r="Y443" s="39"/>
      <c r="Z443" s="39"/>
      <c r="AA443" s="39"/>
      <c r="AB443" s="39"/>
      <c r="AC443" s="39"/>
      <c r="AD443" s="39"/>
      <c r="AE443" s="39"/>
      <c r="AR443" s="216" t="s">
        <v>200</v>
      </c>
      <c r="AT443" s="216" t="s">
        <v>317</v>
      </c>
      <c r="AU443" s="216" t="s">
        <v>82</v>
      </c>
      <c r="AY443" s="18" t="s">
        <v>114</v>
      </c>
      <c r="BE443" s="217">
        <f>IF(N443="základní",J443,0)</f>
        <v>0</v>
      </c>
      <c r="BF443" s="217">
        <f>IF(N443="snížená",J443,0)</f>
        <v>0</v>
      </c>
      <c r="BG443" s="217">
        <f>IF(N443="zákl. přenesená",J443,0)</f>
        <v>0</v>
      </c>
      <c r="BH443" s="217">
        <f>IF(N443="sníž. přenesená",J443,0)</f>
        <v>0</v>
      </c>
      <c r="BI443" s="217">
        <f>IF(N443="nulová",J443,0)</f>
        <v>0</v>
      </c>
      <c r="BJ443" s="18" t="s">
        <v>80</v>
      </c>
      <c r="BK443" s="217">
        <f>ROUND(I443*H443,2)</f>
        <v>0</v>
      </c>
      <c r="BL443" s="18" t="s">
        <v>132</v>
      </c>
      <c r="BM443" s="216" t="s">
        <v>511</v>
      </c>
    </row>
    <row r="444" s="2" customFormat="1">
      <c r="A444" s="39"/>
      <c r="B444" s="40"/>
      <c r="C444" s="41"/>
      <c r="D444" s="218" t="s">
        <v>124</v>
      </c>
      <c r="E444" s="41"/>
      <c r="F444" s="219" t="s">
        <v>510</v>
      </c>
      <c r="G444" s="41"/>
      <c r="H444" s="41"/>
      <c r="I444" s="220"/>
      <c r="J444" s="41"/>
      <c r="K444" s="41"/>
      <c r="L444" s="45"/>
      <c r="M444" s="221"/>
      <c r="N444" s="222"/>
      <c r="O444" s="85"/>
      <c r="P444" s="85"/>
      <c r="Q444" s="85"/>
      <c r="R444" s="85"/>
      <c r="S444" s="85"/>
      <c r="T444" s="86"/>
      <c r="U444" s="39"/>
      <c r="V444" s="39"/>
      <c r="W444" s="39"/>
      <c r="X444" s="39"/>
      <c r="Y444" s="39"/>
      <c r="Z444" s="39"/>
      <c r="AA444" s="39"/>
      <c r="AB444" s="39"/>
      <c r="AC444" s="39"/>
      <c r="AD444" s="39"/>
      <c r="AE444" s="39"/>
      <c r="AT444" s="18" t="s">
        <v>124</v>
      </c>
      <c r="AU444" s="18" t="s">
        <v>82</v>
      </c>
    </row>
    <row r="445" s="2" customFormat="1" ht="14.4" customHeight="1">
      <c r="A445" s="39"/>
      <c r="B445" s="40"/>
      <c r="C445" s="259" t="s">
        <v>512</v>
      </c>
      <c r="D445" s="259" t="s">
        <v>317</v>
      </c>
      <c r="E445" s="260" t="s">
        <v>513</v>
      </c>
      <c r="F445" s="261" t="s">
        <v>514</v>
      </c>
      <c r="G445" s="262" t="s">
        <v>345</v>
      </c>
      <c r="H445" s="263">
        <v>1</v>
      </c>
      <c r="I445" s="264"/>
      <c r="J445" s="265">
        <f>ROUND(I445*H445,2)</f>
        <v>0</v>
      </c>
      <c r="K445" s="261" t="s">
        <v>121</v>
      </c>
      <c r="L445" s="266"/>
      <c r="M445" s="267" t="s">
        <v>19</v>
      </c>
      <c r="N445" s="268" t="s">
        <v>43</v>
      </c>
      <c r="O445" s="85"/>
      <c r="P445" s="214">
        <f>O445*H445</f>
        <v>0</v>
      </c>
      <c r="Q445" s="214">
        <v>0.0085000000000000006</v>
      </c>
      <c r="R445" s="214">
        <f>Q445*H445</f>
        <v>0.0085000000000000006</v>
      </c>
      <c r="S445" s="214">
        <v>0</v>
      </c>
      <c r="T445" s="215">
        <f>S445*H445</f>
        <v>0</v>
      </c>
      <c r="U445" s="39"/>
      <c r="V445" s="39"/>
      <c r="W445" s="39"/>
      <c r="X445" s="39"/>
      <c r="Y445" s="39"/>
      <c r="Z445" s="39"/>
      <c r="AA445" s="39"/>
      <c r="AB445" s="39"/>
      <c r="AC445" s="39"/>
      <c r="AD445" s="39"/>
      <c r="AE445" s="39"/>
      <c r="AR445" s="216" t="s">
        <v>200</v>
      </c>
      <c r="AT445" s="216" t="s">
        <v>317</v>
      </c>
      <c r="AU445" s="216" t="s">
        <v>82</v>
      </c>
      <c r="AY445" s="18" t="s">
        <v>114</v>
      </c>
      <c r="BE445" s="217">
        <f>IF(N445="základní",J445,0)</f>
        <v>0</v>
      </c>
      <c r="BF445" s="217">
        <f>IF(N445="snížená",J445,0)</f>
        <v>0</v>
      </c>
      <c r="BG445" s="217">
        <f>IF(N445="zákl. přenesená",J445,0)</f>
        <v>0</v>
      </c>
      <c r="BH445" s="217">
        <f>IF(N445="sníž. přenesená",J445,0)</f>
        <v>0</v>
      </c>
      <c r="BI445" s="217">
        <f>IF(N445="nulová",J445,0)</f>
        <v>0</v>
      </c>
      <c r="BJ445" s="18" t="s">
        <v>80</v>
      </c>
      <c r="BK445" s="217">
        <f>ROUND(I445*H445,2)</f>
        <v>0</v>
      </c>
      <c r="BL445" s="18" t="s">
        <v>132</v>
      </c>
      <c r="BM445" s="216" t="s">
        <v>515</v>
      </c>
    </row>
    <row r="446" s="2" customFormat="1">
      <c r="A446" s="39"/>
      <c r="B446" s="40"/>
      <c r="C446" s="41"/>
      <c r="D446" s="218" t="s">
        <v>124</v>
      </c>
      <c r="E446" s="41"/>
      <c r="F446" s="219" t="s">
        <v>514</v>
      </c>
      <c r="G446" s="41"/>
      <c r="H446" s="41"/>
      <c r="I446" s="220"/>
      <c r="J446" s="41"/>
      <c r="K446" s="41"/>
      <c r="L446" s="45"/>
      <c r="M446" s="221"/>
      <c r="N446" s="222"/>
      <c r="O446" s="85"/>
      <c r="P446" s="85"/>
      <c r="Q446" s="85"/>
      <c r="R446" s="85"/>
      <c r="S446" s="85"/>
      <c r="T446" s="86"/>
      <c r="U446" s="39"/>
      <c r="V446" s="39"/>
      <c r="W446" s="39"/>
      <c r="X446" s="39"/>
      <c r="Y446" s="39"/>
      <c r="Z446" s="39"/>
      <c r="AA446" s="39"/>
      <c r="AB446" s="39"/>
      <c r="AC446" s="39"/>
      <c r="AD446" s="39"/>
      <c r="AE446" s="39"/>
      <c r="AT446" s="18" t="s">
        <v>124</v>
      </c>
      <c r="AU446" s="18" t="s">
        <v>82</v>
      </c>
    </row>
    <row r="447" s="2" customFormat="1" ht="14.4" customHeight="1">
      <c r="A447" s="39"/>
      <c r="B447" s="40"/>
      <c r="C447" s="205" t="s">
        <v>516</v>
      </c>
      <c r="D447" s="205" t="s">
        <v>117</v>
      </c>
      <c r="E447" s="206" t="s">
        <v>517</v>
      </c>
      <c r="F447" s="207" t="s">
        <v>518</v>
      </c>
      <c r="G447" s="208" t="s">
        <v>345</v>
      </c>
      <c r="H447" s="209">
        <v>3</v>
      </c>
      <c r="I447" s="210"/>
      <c r="J447" s="211">
        <f>ROUND(I447*H447,2)</f>
        <v>0</v>
      </c>
      <c r="K447" s="207" t="s">
        <v>19</v>
      </c>
      <c r="L447" s="45"/>
      <c r="M447" s="212" t="s">
        <v>19</v>
      </c>
      <c r="N447" s="213" t="s">
        <v>43</v>
      </c>
      <c r="O447" s="85"/>
      <c r="P447" s="214">
        <f>O447*H447</f>
        <v>0</v>
      </c>
      <c r="Q447" s="214">
        <v>0</v>
      </c>
      <c r="R447" s="214">
        <f>Q447*H447</f>
        <v>0</v>
      </c>
      <c r="S447" s="214">
        <v>0</v>
      </c>
      <c r="T447" s="215">
        <f>S447*H447</f>
        <v>0</v>
      </c>
      <c r="U447" s="39"/>
      <c r="V447" s="39"/>
      <c r="W447" s="39"/>
      <c r="X447" s="39"/>
      <c r="Y447" s="39"/>
      <c r="Z447" s="39"/>
      <c r="AA447" s="39"/>
      <c r="AB447" s="39"/>
      <c r="AC447" s="39"/>
      <c r="AD447" s="39"/>
      <c r="AE447" s="39"/>
      <c r="AR447" s="216" t="s">
        <v>132</v>
      </c>
      <c r="AT447" s="216" t="s">
        <v>117</v>
      </c>
      <c r="AU447" s="216" t="s">
        <v>82</v>
      </c>
      <c r="AY447" s="18" t="s">
        <v>114</v>
      </c>
      <c r="BE447" s="217">
        <f>IF(N447="základní",J447,0)</f>
        <v>0</v>
      </c>
      <c r="BF447" s="217">
        <f>IF(N447="snížená",J447,0)</f>
        <v>0</v>
      </c>
      <c r="BG447" s="217">
        <f>IF(N447="zákl. přenesená",J447,0)</f>
        <v>0</v>
      </c>
      <c r="BH447" s="217">
        <f>IF(N447="sníž. přenesená",J447,0)</f>
        <v>0</v>
      </c>
      <c r="BI447" s="217">
        <f>IF(N447="nulová",J447,0)</f>
        <v>0</v>
      </c>
      <c r="BJ447" s="18" t="s">
        <v>80</v>
      </c>
      <c r="BK447" s="217">
        <f>ROUND(I447*H447,2)</f>
        <v>0</v>
      </c>
      <c r="BL447" s="18" t="s">
        <v>132</v>
      </c>
      <c r="BM447" s="216" t="s">
        <v>519</v>
      </c>
    </row>
    <row r="448" s="2" customFormat="1">
      <c r="A448" s="39"/>
      <c r="B448" s="40"/>
      <c r="C448" s="41"/>
      <c r="D448" s="218" t="s">
        <v>124</v>
      </c>
      <c r="E448" s="41"/>
      <c r="F448" s="219" t="s">
        <v>518</v>
      </c>
      <c r="G448" s="41"/>
      <c r="H448" s="41"/>
      <c r="I448" s="220"/>
      <c r="J448" s="41"/>
      <c r="K448" s="41"/>
      <c r="L448" s="45"/>
      <c r="M448" s="221"/>
      <c r="N448" s="222"/>
      <c r="O448" s="85"/>
      <c r="P448" s="85"/>
      <c r="Q448" s="85"/>
      <c r="R448" s="85"/>
      <c r="S448" s="85"/>
      <c r="T448" s="86"/>
      <c r="U448" s="39"/>
      <c r="V448" s="39"/>
      <c r="W448" s="39"/>
      <c r="X448" s="39"/>
      <c r="Y448" s="39"/>
      <c r="Z448" s="39"/>
      <c r="AA448" s="39"/>
      <c r="AB448" s="39"/>
      <c r="AC448" s="39"/>
      <c r="AD448" s="39"/>
      <c r="AE448" s="39"/>
      <c r="AT448" s="18" t="s">
        <v>124</v>
      </c>
      <c r="AU448" s="18" t="s">
        <v>82</v>
      </c>
    </row>
    <row r="449" s="13" customFormat="1">
      <c r="A449" s="13"/>
      <c r="B449" s="223"/>
      <c r="C449" s="224"/>
      <c r="D449" s="218" t="s">
        <v>129</v>
      </c>
      <c r="E449" s="225" t="s">
        <v>19</v>
      </c>
      <c r="F449" s="226" t="s">
        <v>243</v>
      </c>
      <c r="G449" s="224"/>
      <c r="H449" s="225" t="s">
        <v>19</v>
      </c>
      <c r="I449" s="227"/>
      <c r="J449" s="224"/>
      <c r="K449" s="224"/>
      <c r="L449" s="228"/>
      <c r="M449" s="229"/>
      <c r="N449" s="230"/>
      <c r="O449" s="230"/>
      <c r="P449" s="230"/>
      <c r="Q449" s="230"/>
      <c r="R449" s="230"/>
      <c r="S449" s="230"/>
      <c r="T449" s="231"/>
      <c r="U449" s="13"/>
      <c r="V449" s="13"/>
      <c r="W449" s="13"/>
      <c r="X449" s="13"/>
      <c r="Y449" s="13"/>
      <c r="Z449" s="13"/>
      <c r="AA449" s="13"/>
      <c r="AB449" s="13"/>
      <c r="AC449" s="13"/>
      <c r="AD449" s="13"/>
      <c r="AE449" s="13"/>
      <c r="AT449" s="232" t="s">
        <v>129</v>
      </c>
      <c r="AU449" s="232" t="s">
        <v>82</v>
      </c>
      <c r="AV449" s="13" t="s">
        <v>80</v>
      </c>
      <c r="AW449" s="13" t="s">
        <v>33</v>
      </c>
      <c r="AX449" s="13" t="s">
        <v>72</v>
      </c>
      <c r="AY449" s="232" t="s">
        <v>114</v>
      </c>
    </row>
    <row r="450" s="13" customFormat="1">
      <c r="A450" s="13"/>
      <c r="B450" s="223"/>
      <c r="C450" s="224"/>
      <c r="D450" s="218" t="s">
        <v>129</v>
      </c>
      <c r="E450" s="225" t="s">
        <v>19</v>
      </c>
      <c r="F450" s="226" t="s">
        <v>520</v>
      </c>
      <c r="G450" s="224"/>
      <c r="H450" s="225" t="s">
        <v>19</v>
      </c>
      <c r="I450" s="227"/>
      <c r="J450" s="224"/>
      <c r="K450" s="224"/>
      <c r="L450" s="228"/>
      <c r="M450" s="229"/>
      <c r="N450" s="230"/>
      <c r="O450" s="230"/>
      <c r="P450" s="230"/>
      <c r="Q450" s="230"/>
      <c r="R450" s="230"/>
      <c r="S450" s="230"/>
      <c r="T450" s="231"/>
      <c r="U450" s="13"/>
      <c r="V450" s="13"/>
      <c r="W450" s="13"/>
      <c r="X450" s="13"/>
      <c r="Y450" s="13"/>
      <c r="Z450" s="13"/>
      <c r="AA450" s="13"/>
      <c r="AB450" s="13"/>
      <c r="AC450" s="13"/>
      <c r="AD450" s="13"/>
      <c r="AE450" s="13"/>
      <c r="AT450" s="232" t="s">
        <v>129</v>
      </c>
      <c r="AU450" s="232" t="s">
        <v>82</v>
      </c>
      <c r="AV450" s="13" t="s">
        <v>80</v>
      </c>
      <c r="AW450" s="13" t="s">
        <v>33</v>
      </c>
      <c r="AX450" s="13" t="s">
        <v>72</v>
      </c>
      <c r="AY450" s="232" t="s">
        <v>114</v>
      </c>
    </row>
    <row r="451" s="14" customFormat="1">
      <c r="A451" s="14"/>
      <c r="B451" s="233"/>
      <c r="C451" s="234"/>
      <c r="D451" s="218" t="s">
        <v>129</v>
      </c>
      <c r="E451" s="235" t="s">
        <v>19</v>
      </c>
      <c r="F451" s="236" t="s">
        <v>82</v>
      </c>
      <c r="G451" s="234"/>
      <c r="H451" s="237">
        <v>2</v>
      </c>
      <c r="I451" s="238"/>
      <c r="J451" s="234"/>
      <c r="K451" s="234"/>
      <c r="L451" s="239"/>
      <c r="M451" s="240"/>
      <c r="N451" s="241"/>
      <c r="O451" s="241"/>
      <c r="P451" s="241"/>
      <c r="Q451" s="241"/>
      <c r="R451" s="241"/>
      <c r="S451" s="241"/>
      <c r="T451" s="242"/>
      <c r="U451" s="14"/>
      <c r="V451" s="14"/>
      <c r="W451" s="14"/>
      <c r="X451" s="14"/>
      <c r="Y451" s="14"/>
      <c r="Z451" s="14"/>
      <c r="AA451" s="14"/>
      <c r="AB451" s="14"/>
      <c r="AC451" s="14"/>
      <c r="AD451" s="14"/>
      <c r="AE451" s="14"/>
      <c r="AT451" s="243" t="s">
        <v>129</v>
      </c>
      <c r="AU451" s="243" t="s">
        <v>82</v>
      </c>
      <c r="AV451" s="14" t="s">
        <v>82</v>
      </c>
      <c r="AW451" s="14" t="s">
        <v>33</v>
      </c>
      <c r="AX451" s="14" t="s">
        <v>72</v>
      </c>
      <c r="AY451" s="243" t="s">
        <v>114</v>
      </c>
    </row>
    <row r="452" s="13" customFormat="1">
      <c r="A452" s="13"/>
      <c r="B452" s="223"/>
      <c r="C452" s="224"/>
      <c r="D452" s="218" t="s">
        <v>129</v>
      </c>
      <c r="E452" s="225" t="s">
        <v>19</v>
      </c>
      <c r="F452" s="226" t="s">
        <v>521</v>
      </c>
      <c r="G452" s="224"/>
      <c r="H452" s="225" t="s">
        <v>19</v>
      </c>
      <c r="I452" s="227"/>
      <c r="J452" s="224"/>
      <c r="K452" s="224"/>
      <c r="L452" s="228"/>
      <c r="M452" s="229"/>
      <c r="N452" s="230"/>
      <c r="O452" s="230"/>
      <c r="P452" s="230"/>
      <c r="Q452" s="230"/>
      <c r="R452" s="230"/>
      <c r="S452" s="230"/>
      <c r="T452" s="231"/>
      <c r="U452" s="13"/>
      <c r="V452" s="13"/>
      <c r="W452" s="13"/>
      <c r="X452" s="13"/>
      <c r="Y452" s="13"/>
      <c r="Z452" s="13"/>
      <c r="AA452" s="13"/>
      <c r="AB452" s="13"/>
      <c r="AC452" s="13"/>
      <c r="AD452" s="13"/>
      <c r="AE452" s="13"/>
      <c r="AT452" s="232" t="s">
        <v>129</v>
      </c>
      <c r="AU452" s="232" t="s">
        <v>82</v>
      </c>
      <c r="AV452" s="13" t="s">
        <v>80</v>
      </c>
      <c r="AW452" s="13" t="s">
        <v>33</v>
      </c>
      <c r="AX452" s="13" t="s">
        <v>72</v>
      </c>
      <c r="AY452" s="232" t="s">
        <v>114</v>
      </c>
    </row>
    <row r="453" s="14" customFormat="1">
      <c r="A453" s="14"/>
      <c r="B453" s="233"/>
      <c r="C453" s="234"/>
      <c r="D453" s="218" t="s">
        <v>129</v>
      </c>
      <c r="E453" s="235" t="s">
        <v>19</v>
      </c>
      <c r="F453" s="236" t="s">
        <v>80</v>
      </c>
      <c r="G453" s="234"/>
      <c r="H453" s="237">
        <v>1</v>
      </c>
      <c r="I453" s="238"/>
      <c r="J453" s="234"/>
      <c r="K453" s="234"/>
      <c r="L453" s="239"/>
      <c r="M453" s="240"/>
      <c r="N453" s="241"/>
      <c r="O453" s="241"/>
      <c r="P453" s="241"/>
      <c r="Q453" s="241"/>
      <c r="R453" s="241"/>
      <c r="S453" s="241"/>
      <c r="T453" s="242"/>
      <c r="U453" s="14"/>
      <c r="V453" s="14"/>
      <c r="W453" s="14"/>
      <c r="X453" s="14"/>
      <c r="Y453" s="14"/>
      <c r="Z453" s="14"/>
      <c r="AA453" s="14"/>
      <c r="AB453" s="14"/>
      <c r="AC453" s="14"/>
      <c r="AD453" s="14"/>
      <c r="AE453" s="14"/>
      <c r="AT453" s="243" t="s">
        <v>129</v>
      </c>
      <c r="AU453" s="243" t="s">
        <v>82</v>
      </c>
      <c r="AV453" s="14" t="s">
        <v>82</v>
      </c>
      <c r="AW453" s="14" t="s">
        <v>33</v>
      </c>
      <c r="AX453" s="14" t="s">
        <v>72</v>
      </c>
      <c r="AY453" s="243" t="s">
        <v>114</v>
      </c>
    </row>
    <row r="454" s="15" customFormat="1">
      <c r="A454" s="15"/>
      <c r="B454" s="244"/>
      <c r="C454" s="245"/>
      <c r="D454" s="218" t="s">
        <v>129</v>
      </c>
      <c r="E454" s="246" t="s">
        <v>19</v>
      </c>
      <c r="F454" s="247" t="s">
        <v>131</v>
      </c>
      <c r="G454" s="245"/>
      <c r="H454" s="248">
        <v>3</v>
      </c>
      <c r="I454" s="249"/>
      <c r="J454" s="245"/>
      <c r="K454" s="245"/>
      <c r="L454" s="250"/>
      <c r="M454" s="251"/>
      <c r="N454" s="252"/>
      <c r="O454" s="252"/>
      <c r="P454" s="252"/>
      <c r="Q454" s="252"/>
      <c r="R454" s="252"/>
      <c r="S454" s="252"/>
      <c r="T454" s="253"/>
      <c r="U454" s="15"/>
      <c r="V454" s="15"/>
      <c r="W454" s="15"/>
      <c r="X454" s="15"/>
      <c r="Y454" s="15"/>
      <c r="Z454" s="15"/>
      <c r="AA454" s="15"/>
      <c r="AB454" s="15"/>
      <c r="AC454" s="15"/>
      <c r="AD454" s="15"/>
      <c r="AE454" s="15"/>
      <c r="AT454" s="254" t="s">
        <v>129</v>
      </c>
      <c r="AU454" s="254" t="s">
        <v>82</v>
      </c>
      <c r="AV454" s="15" t="s">
        <v>132</v>
      </c>
      <c r="AW454" s="15" t="s">
        <v>33</v>
      </c>
      <c r="AX454" s="15" t="s">
        <v>80</v>
      </c>
      <c r="AY454" s="254" t="s">
        <v>114</v>
      </c>
    </row>
    <row r="455" s="12" customFormat="1" ht="22.8" customHeight="1">
      <c r="A455" s="12"/>
      <c r="B455" s="189"/>
      <c r="C455" s="190"/>
      <c r="D455" s="191" t="s">
        <v>71</v>
      </c>
      <c r="E455" s="203" t="s">
        <v>199</v>
      </c>
      <c r="F455" s="203" t="s">
        <v>522</v>
      </c>
      <c r="G455" s="190"/>
      <c r="H455" s="190"/>
      <c r="I455" s="193"/>
      <c r="J455" s="204">
        <f>BK455</f>
        <v>0</v>
      </c>
      <c r="K455" s="190"/>
      <c r="L455" s="195"/>
      <c r="M455" s="196"/>
      <c r="N455" s="197"/>
      <c r="O455" s="197"/>
      <c r="P455" s="198">
        <f>SUM(P456:P562)</f>
        <v>0</v>
      </c>
      <c r="Q455" s="197"/>
      <c r="R455" s="198">
        <f>SUM(R456:R562)</f>
        <v>51.825366799999991</v>
      </c>
      <c r="S455" s="197"/>
      <c r="T455" s="199">
        <f>SUM(T456:T562)</f>
        <v>1.3286399999999998</v>
      </c>
      <c r="U455" s="12"/>
      <c r="V455" s="12"/>
      <c r="W455" s="12"/>
      <c r="X455" s="12"/>
      <c r="Y455" s="12"/>
      <c r="Z455" s="12"/>
      <c r="AA455" s="12"/>
      <c r="AB455" s="12"/>
      <c r="AC455" s="12"/>
      <c r="AD455" s="12"/>
      <c r="AE455" s="12"/>
      <c r="AR455" s="200" t="s">
        <v>80</v>
      </c>
      <c r="AT455" s="201" t="s">
        <v>71</v>
      </c>
      <c r="AU455" s="201" t="s">
        <v>80</v>
      </c>
      <c r="AY455" s="200" t="s">
        <v>114</v>
      </c>
      <c r="BK455" s="202">
        <f>SUM(BK456:BK562)</f>
        <v>0</v>
      </c>
    </row>
    <row r="456" s="2" customFormat="1" ht="14.4" customHeight="1">
      <c r="A456" s="39"/>
      <c r="B456" s="40"/>
      <c r="C456" s="205" t="s">
        <v>523</v>
      </c>
      <c r="D456" s="205" t="s">
        <v>117</v>
      </c>
      <c r="E456" s="206" t="s">
        <v>524</v>
      </c>
      <c r="F456" s="207" t="s">
        <v>525</v>
      </c>
      <c r="G456" s="208" t="s">
        <v>212</v>
      </c>
      <c r="H456" s="209">
        <v>1.5</v>
      </c>
      <c r="I456" s="210"/>
      <c r="J456" s="211">
        <f>ROUND(I456*H456,2)</f>
        <v>0</v>
      </c>
      <c r="K456" s="207" t="s">
        <v>121</v>
      </c>
      <c r="L456" s="45"/>
      <c r="M456" s="212" t="s">
        <v>19</v>
      </c>
      <c r="N456" s="213" t="s">
        <v>43</v>
      </c>
      <c r="O456" s="85"/>
      <c r="P456" s="214">
        <f>O456*H456</f>
        <v>0</v>
      </c>
      <c r="Q456" s="214">
        <v>0.20219000000000001</v>
      </c>
      <c r="R456" s="214">
        <f>Q456*H456</f>
        <v>0.30328500000000003</v>
      </c>
      <c r="S456" s="214">
        <v>0</v>
      </c>
      <c r="T456" s="215">
        <f>S456*H456</f>
        <v>0</v>
      </c>
      <c r="U456" s="39"/>
      <c r="V456" s="39"/>
      <c r="W456" s="39"/>
      <c r="X456" s="39"/>
      <c r="Y456" s="39"/>
      <c r="Z456" s="39"/>
      <c r="AA456" s="39"/>
      <c r="AB456" s="39"/>
      <c r="AC456" s="39"/>
      <c r="AD456" s="39"/>
      <c r="AE456" s="39"/>
      <c r="AR456" s="216" t="s">
        <v>132</v>
      </c>
      <c r="AT456" s="216" t="s">
        <v>117</v>
      </c>
      <c r="AU456" s="216" t="s">
        <v>82</v>
      </c>
      <c r="AY456" s="18" t="s">
        <v>114</v>
      </c>
      <c r="BE456" s="217">
        <f>IF(N456="základní",J456,0)</f>
        <v>0</v>
      </c>
      <c r="BF456" s="217">
        <f>IF(N456="snížená",J456,0)</f>
        <v>0</v>
      </c>
      <c r="BG456" s="217">
        <f>IF(N456="zákl. přenesená",J456,0)</f>
        <v>0</v>
      </c>
      <c r="BH456" s="217">
        <f>IF(N456="sníž. přenesená",J456,0)</f>
        <v>0</v>
      </c>
      <c r="BI456" s="217">
        <f>IF(N456="nulová",J456,0)</f>
        <v>0</v>
      </c>
      <c r="BJ456" s="18" t="s">
        <v>80</v>
      </c>
      <c r="BK456" s="217">
        <f>ROUND(I456*H456,2)</f>
        <v>0</v>
      </c>
      <c r="BL456" s="18" t="s">
        <v>132</v>
      </c>
      <c r="BM456" s="216" t="s">
        <v>526</v>
      </c>
    </row>
    <row r="457" s="2" customFormat="1">
      <c r="A457" s="39"/>
      <c r="B457" s="40"/>
      <c r="C457" s="41"/>
      <c r="D457" s="218" t="s">
        <v>124</v>
      </c>
      <c r="E457" s="41"/>
      <c r="F457" s="219" t="s">
        <v>527</v>
      </c>
      <c r="G457" s="41"/>
      <c r="H457" s="41"/>
      <c r="I457" s="220"/>
      <c r="J457" s="41"/>
      <c r="K457" s="41"/>
      <c r="L457" s="45"/>
      <c r="M457" s="221"/>
      <c r="N457" s="222"/>
      <c r="O457" s="85"/>
      <c r="P457" s="85"/>
      <c r="Q457" s="85"/>
      <c r="R457" s="85"/>
      <c r="S457" s="85"/>
      <c r="T457" s="86"/>
      <c r="U457" s="39"/>
      <c r="V457" s="39"/>
      <c r="W457" s="39"/>
      <c r="X457" s="39"/>
      <c r="Y457" s="39"/>
      <c r="Z457" s="39"/>
      <c r="AA457" s="39"/>
      <c r="AB457" s="39"/>
      <c r="AC457" s="39"/>
      <c r="AD457" s="39"/>
      <c r="AE457" s="39"/>
      <c r="AT457" s="18" t="s">
        <v>124</v>
      </c>
      <c r="AU457" s="18" t="s">
        <v>82</v>
      </c>
    </row>
    <row r="458" s="13" customFormat="1">
      <c r="A458" s="13"/>
      <c r="B458" s="223"/>
      <c r="C458" s="224"/>
      <c r="D458" s="218" t="s">
        <v>129</v>
      </c>
      <c r="E458" s="225" t="s">
        <v>19</v>
      </c>
      <c r="F458" s="226" t="s">
        <v>243</v>
      </c>
      <c r="G458" s="224"/>
      <c r="H458" s="225" t="s">
        <v>19</v>
      </c>
      <c r="I458" s="227"/>
      <c r="J458" s="224"/>
      <c r="K458" s="224"/>
      <c r="L458" s="228"/>
      <c r="M458" s="229"/>
      <c r="N458" s="230"/>
      <c r="O458" s="230"/>
      <c r="P458" s="230"/>
      <c r="Q458" s="230"/>
      <c r="R458" s="230"/>
      <c r="S458" s="230"/>
      <c r="T458" s="231"/>
      <c r="U458" s="13"/>
      <c r="V458" s="13"/>
      <c r="W458" s="13"/>
      <c r="X458" s="13"/>
      <c r="Y458" s="13"/>
      <c r="Z458" s="13"/>
      <c r="AA458" s="13"/>
      <c r="AB458" s="13"/>
      <c r="AC458" s="13"/>
      <c r="AD458" s="13"/>
      <c r="AE458" s="13"/>
      <c r="AT458" s="232" t="s">
        <v>129</v>
      </c>
      <c r="AU458" s="232" t="s">
        <v>82</v>
      </c>
      <c r="AV458" s="13" t="s">
        <v>80</v>
      </c>
      <c r="AW458" s="13" t="s">
        <v>33</v>
      </c>
      <c r="AX458" s="13" t="s">
        <v>72</v>
      </c>
      <c r="AY458" s="232" t="s">
        <v>114</v>
      </c>
    </row>
    <row r="459" s="13" customFormat="1">
      <c r="A459" s="13"/>
      <c r="B459" s="223"/>
      <c r="C459" s="224"/>
      <c r="D459" s="218" t="s">
        <v>129</v>
      </c>
      <c r="E459" s="225" t="s">
        <v>19</v>
      </c>
      <c r="F459" s="226" t="s">
        <v>528</v>
      </c>
      <c r="G459" s="224"/>
      <c r="H459" s="225" t="s">
        <v>19</v>
      </c>
      <c r="I459" s="227"/>
      <c r="J459" s="224"/>
      <c r="K459" s="224"/>
      <c r="L459" s="228"/>
      <c r="M459" s="229"/>
      <c r="N459" s="230"/>
      <c r="O459" s="230"/>
      <c r="P459" s="230"/>
      <c r="Q459" s="230"/>
      <c r="R459" s="230"/>
      <c r="S459" s="230"/>
      <c r="T459" s="231"/>
      <c r="U459" s="13"/>
      <c r="V459" s="13"/>
      <c r="W459" s="13"/>
      <c r="X459" s="13"/>
      <c r="Y459" s="13"/>
      <c r="Z459" s="13"/>
      <c r="AA459" s="13"/>
      <c r="AB459" s="13"/>
      <c r="AC459" s="13"/>
      <c r="AD459" s="13"/>
      <c r="AE459" s="13"/>
      <c r="AT459" s="232" t="s">
        <v>129</v>
      </c>
      <c r="AU459" s="232" t="s">
        <v>82</v>
      </c>
      <c r="AV459" s="13" t="s">
        <v>80</v>
      </c>
      <c r="AW459" s="13" t="s">
        <v>33</v>
      </c>
      <c r="AX459" s="13" t="s">
        <v>72</v>
      </c>
      <c r="AY459" s="232" t="s">
        <v>114</v>
      </c>
    </row>
    <row r="460" s="14" customFormat="1">
      <c r="A460" s="14"/>
      <c r="B460" s="233"/>
      <c r="C460" s="234"/>
      <c r="D460" s="218" t="s">
        <v>129</v>
      </c>
      <c r="E460" s="235" t="s">
        <v>19</v>
      </c>
      <c r="F460" s="236" t="s">
        <v>329</v>
      </c>
      <c r="G460" s="234"/>
      <c r="H460" s="237">
        <v>1.5</v>
      </c>
      <c r="I460" s="238"/>
      <c r="J460" s="234"/>
      <c r="K460" s="234"/>
      <c r="L460" s="239"/>
      <c r="M460" s="240"/>
      <c r="N460" s="241"/>
      <c r="O460" s="241"/>
      <c r="P460" s="241"/>
      <c r="Q460" s="241"/>
      <c r="R460" s="241"/>
      <c r="S460" s="241"/>
      <c r="T460" s="242"/>
      <c r="U460" s="14"/>
      <c r="V460" s="14"/>
      <c r="W460" s="14"/>
      <c r="X460" s="14"/>
      <c r="Y460" s="14"/>
      <c r="Z460" s="14"/>
      <c r="AA460" s="14"/>
      <c r="AB460" s="14"/>
      <c r="AC460" s="14"/>
      <c r="AD460" s="14"/>
      <c r="AE460" s="14"/>
      <c r="AT460" s="243" t="s">
        <v>129</v>
      </c>
      <c r="AU460" s="243" t="s">
        <v>82</v>
      </c>
      <c r="AV460" s="14" t="s">
        <v>82</v>
      </c>
      <c r="AW460" s="14" t="s">
        <v>33</v>
      </c>
      <c r="AX460" s="14" t="s">
        <v>72</v>
      </c>
      <c r="AY460" s="243" t="s">
        <v>114</v>
      </c>
    </row>
    <row r="461" s="15" customFormat="1">
      <c r="A461" s="15"/>
      <c r="B461" s="244"/>
      <c r="C461" s="245"/>
      <c r="D461" s="218" t="s">
        <v>129</v>
      </c>
      <c r="E461" s="246" t="s">
        <v>19</v>
      </c>
      <c r="F461" s="247" t="s">
        <v>131</v>
      </c>
      <c r="G461" s="245"/>
      <c r="H461" s="248">
        <v>1.5</v>
      </c>
      <c r="I461" s="249"/>
      <c r="J461" s="245"/>
      <c r="K461" s="245"/>
      <c r="L461" s="250"/>
      <c r="M461" s="251"/>
      <c r="N461" s="252"/>
      <c r="O461" s="252"/>
      <c r="P461" s="252"/>
      <c r="Q461" s="252"/>
      <c r="R461" s="252"/>
      <c r="S461" s="252"/>
      <c r="T461" s="253"/>
      <c r="U461" s="15"/>
      <c r="V461" s="15"/>
      <c r="W461" s="15"/>
      <c r="X461" s="15"/>
      <c r="Y461" s="15"/>
      <c r="Z461" s="15"/>
      <c r="AA461" s="15"/>
      <c r="AB461" s="15"/>
      <c r="AC461" s="15"/>
      <c r="AD461" s="15"/>
      <c r="AE461" s="15"/>
      <c r="AT461" s="254" t="s">
        <v>129</v>
      </c>
      <c r="AU461" s="254" t="s">
        <v>82</v>
      </c>
      <c r="AV461" s="15" t="s">
        <v>132</v>
      </c>
      <c r="AW461" s="15" t="s">
        <v>33</v>
      </c>
      <c r="AX461" s="15" t="s">
        <v>80</v>
      </c>
      <c r="AY461" s="254" t="s">
        <v>114</v>
      </c>
    </row>
    <row r="462" s="2" customFormat="1" ht="14.4" customHeight="1">
      <c r="A462" s="39"/>
      <c r="B462" s="40"/>
      <c r="C462" s="259" t="s">
        <v>529</v>
      </c>
      <c r="D462" s="259" t="s">
        <v>317</v>
      </c>
      <c r="E462" s="260" t="s">
        <v>530</v>
      </c>
      <c r="F462" s="261" t="s">
        <v>531</v>
      </c>
      <c r="G462" s="262" t="s">
        <v>212</v>
      </c>
      <c r="H462" s="263">
        <v>2.1000000000000001</v>
      </c>
      <c r="I462" s="264"/>
      <c r="J462" s="265">
        <f>ROUND(I462*H462,2)</f>
        <v>0</v>
      </c>
      <c r="K462" s="261" t="s">
        <v>121</v>
      </c>
      <c r="L462" s="266"/>
      <c r="M462" s="267" t="s">
        <v>19</v>
      </c>
      <c r="N462" s="268" t="s">
        <v>43</v>
      </c>
      <c r="O462" s="85"/>
      <c r="P462" s="214">
        <f>O462*H462</f>
        <v>0</v>
      </c>
      <c r="Q462" s="214">
        <v>0.048300000000000003</v>
      </c>
      <c r="R462" s="214">
        <f>Q462*H462</f>
        <v>0.10143000000000001</v>
      </c>
      <c r="S462" s="214">
        <v>0</v>
      </c>
      <c r="T462" s="215">
        <f>S462*H462</f>
        <v>0</v>
      </c>
      <c r="U462" s="39"/>
      <c r="V462" s="39"/>
      <c r="W462" s="39"/>
      <c r="X462" s="39"/>
      <c r="Y462" s="39"/>
      <c r="Z462" s="39"/>
      <c r="AA462" s="39"/>
      <c r="AB462" s="39"/>
      <c r="AC462" s="39"/>
      <c r="AD462" s="39"/>
      <c r="AE462" s="39"/>
      <c r="AR462" s="216" t="s">
        <v>200</v>
      </c>
      <c r="AT462" s="216" t="s">
        <v>317</v>
      </c>
      <c r="AU462" s="216" t="s">
        <v>82</v>
      </c>
      <c r="AY462" s="18" t="s">
        <v>114</v>
      </c>
      <c r="BE462" s="217">
        <f>IF(N462="základní",J462,0)</f>
        <v>0</v>
      </c>
      <c r="BF462" s="217">
        <f>IF(N462="snížená",J462,0)</f>
        <v>0</v>
      </c>
      <c r="BG462" s="217">
        <f>IF(N462="zákl. přenesená",J462,0)</f>
        <v>0</v>
      </c>
      <c r="BH462" s="217">
        <f>IF(N462="sníž. přenesená",J462,0)</f>
        <v>0</v>
      </c>
      <c r="BI462" s="217">
        <f>IF(N462="nulová",J462,0)</f>
        <v>0</v>
      </c>
      <c r="BJ462" s="18" t="s">
        <v>80</v>
      </c>
      <c r="BK462" s="217">
        <f>ROUND(I462*H462,2)</f>
        <v>0</v>
      </c>
      <c r="BL462" s="18" t="s">
        <v>132</v>
      </c>
      <c r="BM462" s="216" t="s">
        <v>532</v>
      </c>
    </row>
    <row r="463" s="2" customFormat="1">
      <c r="A463" s="39"/>
      <c r="B463" s="40"/>
      <c r="C463" s="41"/>
      <c r="D463" s="218" t="s">
        <v>124</v>
      </c>
      <c r="E463" s="41"/>
      <c r="F463" s="219" t="s">
        <v>531</v>
      </c>
      <c r="G463" s="41"/>
      <c r="H463" s="41"/>
      <c r="I463" s="220"/>
      <c r="J463" s="41"/>
      <c r="K463" s="41"/>
      <c r="L463" s="45"/>
      <c r="M463" s="221"/>
      <c r="N463" s="222"/>
      <c r="O463" s="85"/>
      <c r="P463" s="85"/>
      <c r="Q463" s="85"/>
      <c r="R463" s="85"/>
      <c r="S463" s="85"/>
      <c r="T463" s="86"/>
      <c r="U463" s="39"/>
      <c r="V463" s="39"/>
      <c r="W463" s="39"/>
      <c r="X463" s="39"/>
      <c r="Y463" s="39"/>
      <c r="Z463" s="39"/>
      <c r="AA463" s="39"/>
      <c r="AB463" s="39"/>
      <c r="AC463" s="39"/>
      <c r="AD463" s="39"/>
      <c r="AE463" s="39"/>
      <c r="AT463" s="18" t="s">
        <v>124</v>
      </c>
      <c r="AU463" s="18" t="s">
        <v>82</v>
      </c>
    </row>
    <row r="464" s="14" customFormat="1">
      <c r="A464" s="14"/>
      <c r="B464" s="233"/>
      <c r="C464" s="234"/>
      <c r="D464" s="218" t="s">
        <v>129</v>
      </c>
      <c r="E464" s="235" t="s">
        <v>19</v>
      </c>
      <c r="F464" s="236" t="s">
        <v>533</v>
      </c>
      <c r="G464" s="234"/>
      <c r="H464" s="237">
        <v>2.1000000000000001</v>
      </c>
      <c r="I464" s="238"/>
      <c r="J464" s="234"/>
      <c r="K464" s="234"/>
      <c r="L464" s="239"/>
      <c r="M464" s="240"/>
      <c r="N464" s="241"/>
      <c r="O464" s="241"/>
      <c r="P464" s="241"/>
      <c r="Q464" s="241"/>
      <c r="R464" s="241"/>
      <c r="S464" s="241"/>
      <c r="T464" s="242"/>
      <c r="U464" s="14"/>
      <c r="V464" s="14"/>
      <c r="W464" s="14"/>
      <c r="X464" s="14"/>
      <c r="Y464" s="14"/>
      <c r="Z464" s="14"/>
      <c r="AA464" s="14"/>
      <c r="AB464" s="14"/>
      <c r="AC464" s="14"/>
      <c r="AD464" s="14"/>
      <c r="AE464" s="14"/>
      <c r="AT464" s="243" t="s">
        <v>129</v>
      </c>
      <c r="AU464" s="243" t="s">
        <v>82</v>
      </c>
      <c r="AV464" s="14" t="s">
        <v>82</v>
      </c>
      <c r="AW464" s="14" t="s">
        <v>33</v>
      </c>
      <c r="AX464" s="14" t="s">
        <v>72</v>
      </c>
      <c r="AY464" s="243" t="s">
        <v>114</v>
      </c>
    </row>
    <row r="465" s="15" customFormat="1">
      <c r="A465" s="15"/>
      <c r="B465" s="244"/>
      <c r="C465" s="245"/>
      <c r="D465" s="218" t="s">
        <v>129</v>
      </c>
      <c r="E465" s="246" t="s">
        <v>19</v>
      </c>
      <c r="F465" s="247" t="s">
        <v>131</v>
      </c>
      <c r="G465" s="245"/>
      <c r="H465" s="248">
        <v>2.1000000000000001</v>
      </c>
      <c r="I465" s="249"/>
      <c r="J465" s="245"/>
      <c r="K465" s="245"/>
      <c r="L465" s="250"/>
      <c r="M465" s="251"/>
      <c r="N465" s="252"/>
      <c r="O465" s="252"/>
      <c r="P465" s="252"/>
      <c r="Q465" s="252"/>
      <c r="R465" s="252"/>
      <c r="S465" s="252"/>
      <c r="T465" s="253"/>
      <c r="U465" s="15"/>
      <c r="V465" s="15"/>
      <c r="W465" s="15"/>
      <c r="X465" s="15"/>
      <c r="Y465" s="15"/>
      <c r="Z465" s="15"/>
      <c r="AA465" s="15"/>
      <c r="AB465" s="15"/>
      <c r="AC465" s="15"/>
      <c r="AD465" s="15"/>
      <c r="AE465" s="15"/>
      <c r="AT465" s="254" t="s">
        <v>129</v>
      </c>
      <c r="AU465" s="254" t="s">
        <v>82</v>
      </c>
      <c r="AV465" s="15" t="s">
        <v>132</v>
      </c>
      <c r="AW465" s="15" t="s">
        <v>33</v>
      </c>
      <c r="AX465" s="15" t="s">
        <v>80</v>
      </c>
      <c r="AY465" s="254" t="s">
        <v>114</v>
      </c>
    </row>
    <row r="466" s="2" customFormat="1" ht="14.4" customHeight="1">
      <c r="A466" s="39"/>
      <c r="B466" s="40"/>
      <c r="C466" s="205" t="s">
        <v>534</v>
      </c>
      <c r="D466" s="205" t="s">
        <v>117</v>
      </c>
      <c r="E466" s="206" t="s">
        <v>535</v>
      </c>
      <c r="F466" s="207" t="s">
        <v>536</v>
      </c>
      <c r="G466" s="208" t="s">
        <v>212</v>
      </c>
      <c r="H466" s="209">
        <v>6</v>
      </c>
      <c r="I466" s="210"/>
      <c r="J466" s="211">
        <f>ROUND(I466*H466,2)</f>
        <v>0</v>
      </c>
      <c r="K466" s="207" t="s">
        <v>121</v>
      </c>
      <c r="L466" s="45"/>
      <c r="M466" s="212" t="s">
        <v>19</v>
      </c>
      <c r="N466" s="213" t="s">
        <v>43</v>
      </c>
      <c r="O466" s="85"/>
      <c r="P466" s="214">
        <f>O466*H466</f>
        <v>0</v>
      </c>
      <c r="Q466" s="214">
        <v>0.31935999999999998</v>
      </c>
      <c r="R466" s="214">
        <f>Q466*H466</f>
        <v>1.9161599999999999</v>
      </c>
      <c r="S466" s="214">
        <v>0</v>
      </c>
      <c r="T466" s="215">
        <f>S466*H466</f>
        <v>0</v>
      </c>
      <c r="U466" s="39"/>
      <c r="V466" s="39"/>
      <c r="W466" s="39"/>
      <c r="X466" s="39"/>
      <c r="Y466" s="39"/>
      <c r="Z466" s="39"/>
      <c r="AA466" s="39"/>
      <c r="AB466" s="39"/>
      <c r="AC466" s="39"/>
      <c r="AD466" s="39"/>
      <c r="AE466" s="39"/>
      <c r="AR466" s="216" t="s">
        <v>132</v>
      </c>
      <c r="AT466" s="216" t="s">
        <v>117</v>
      </c>
      <c r="AU466" s="216" t="s">
        <v>82</v>
      </c>
      <c r="AY466" s="18" t="s">
        <v>114</v>
      </c>
      <c r="BE466" s="217">
        <f>IF(N466="základní",J466,0)</f>
        <v>0</v>
      </c>
      <c r="BF466" s="217">
        <f>IF(N466="snížená",J466,0)</f>
        <v>0</v>
      </c>
      <c r="BG466" s="217">
        <f>IF(N466="zákl. přenesená",J466,0)</f>
        <v>0</v>
      </c>
      <c r="BH466" s="217">
        <f>IF(N466="sníž. přenesená",J466,0)</f>
        <v>0</v>
      </c>
      <c r="BI466" s="217">
        <f>IF(N466="nulová",J466,0)</f>
        <v>0</v>
      </c>
      <c r="BJ466" s="18" t="s">
        <v>80</v>
      </c>
      <c r="BK466" s="217">
        <f>ROUND(I466*H466,2)</f>
        <v>0</v>
      </c>
      <c r="BL466" s="18" t="s">
        <v>132</v>
      </c>
      <c r="BM466" s="216" t="s">
        <v>537</v>
      </c>
    </row>
    <row r="467" s="2" customFormat="1">
      <c r="A467" s="39"/>
      <c r="B467" s="40"/>
      <c r="C467" s="41"/>
      <c r="D467" s="218" t="s">
        <v>124</v>
      </c>
      <c r="E467" s="41"/>
      <c r="F467" s="219" t="s">
        <v>538</v>
      </c>
      <c r="G467" s="41"/>
      <c r="H467" s="41"/>
      <c r="I467" s="220"/>
      <c r="J467" s="41"/>
      <c r="K467" s="41"/>
      <c r="L467" s="45"/>
      <c r="M467" s="221"/>
      <c r="N467" s="222"/>
      <c r="O467" s="85"/>
      <c r="P467" s="85"/>
      <c r="Q467" s="85"/>
      <c r="R467" s="85"/>
      <c r="S467" s="85"/>
      <c r="T467" s="86"/>
      <c r="U467" s="39"/>
      <c r="V467" s="39"/>
      <c r="W467" s="39"/>
      <c r="X467" s="39"/>
      <c r="Y467" s="39"/>
      <c r="Z467" s="39"/>
      <c r="AA467" s="39"/>
      <c r="AB467" s="39"/>
      <c r="AC467" s="39"/>
      <c r="AD467" s="39"/>
      <c r="AE467" s="39"/>
      <c r="AT467" s="18" t="s">
        <v>124</v>
      </c>
      <c r="AU467" s="18" t="s">
        <v>82</v>
      </c>
    </row>
    <row r="468" s="13" customFormat="1">
      <c r="A468" s="13"/>
      <c r="B468" s="223"/>
      <c r="C468" s="224"/>
      <c r="D468" s="218" t="s">
        <v>129</v>
      </c>
      <c r="E468" s="225" t="s">
        <v>19</v>
      </c>
      <c r="F468" s="226" t="s">
        <v>243</v>
      </c>
      <c r="G468" s="224"/>
      <c r="H468" s="225" t="s">
        <v>19</v>
      </c>
      <c r="I468" s="227"/>
      <c r="J468" s="224"/>
      <c r="K468" s="224"/>
      <c r="L468" s="228"/>
      <c r="M468" s="229"/>
      <c r="N468" s="230"/>
      <c r="O468" s="230"/>
      <c r="P468" s="230"/>
      <c r="Q468" s="230"/>
      <c r="R468" s="230"/>
      <c r="S468" s="230"/>
      <c r="T468" s="231"/>
      <c r="U468" s="13"/>
      <c r="V468" s="13"/>
      <c r="W468" s="13"/>
      <c r="X468" s="13"/>
      <c r="Y468" s="13"/>
      <c r="Z468" s="13"/>
      <c r="AA468" s="13"/>
      <c r="AB468" s="13"/>
      <c r="AC468" s="13"/>
      <c r="AD468" s="13"/>
      <c r="AE468" s="13"/>
      <c r="AT468" s="232" t="s">
        <v>129</v>
      </c>
      <c r="AU468" s="232" t="s">
        <v>82</v>
      </c>
      <c r="AV468" s="13" t="s">
        <v>80</v>
      </c>
      <c r="AW468" s="13" t="s">
        <v>33</v>
      </c>
      <c r="AX468" s="13" t="s">
        <v>72</v>
      </c>
      <c r="AY468" s="232" t="s">
        <v>114</v>
      </c>
    </row>
    <row r="469" s="13" customFormat="1">
      <c r="A469" s="13"/>
      <c r="B469" s="223"/>
      <c r="C469" s="224"/>
      <c r="D469" s="218" t="s">
        <v>129</v>
      </c>
      <c r="E469" s="225" t="s">
        <v>19</v>
      </c>
      <c r="F469" s="226" t="s">
        <v>539</v>
      </c>
      <c r="G469" s="224"/>
      <c r="H469" s="225" t="s">
        <v>19</v>
      </c>
      <c r="I469" s="227"/>
      <c r="J469" s="224"/>
      <c r="K469" s="224"/>
      <c r="L469" s="228"/>
      <c r="M469" s="229"/>
      <c r="N469" s="230"/>
      <c r="O469" s="230"/>
      <c r="P469" s="230"/>
      <c r="Q469" s="230"/>
      <c r="R469" s="230"/>
      <c r="S469" s="230"/>
      <c r="T469" s="231"/>
      <c r="U469" s="13"/>
      <c r="V469" s="13"/>
      <c r="W469" s="13"/>
      <c r="X469" s="13"/>
      <c r="Y469" s="13"/>
      <c r="Z469" s="13"/>
      <c r="AA469" s="13"/>
      <c r="AB469" s="13"/>
      <c r="AC469" s="13"/>
      <c r="AD469" s="13"/>
      <c r="AE469" s="13"/>
      <c r="AT469" s="232" t="s">
        <v>129</v>
      </c>
      <c r="AU469" s="232" t="s">
        <v>82</v>
      </c>
      <c r="AV469" s="13" t="s">
        <v>80</v>
      </c>
      <c r="AW469" s="13" t="s">
        <v>33</v>
      </c>
      <c r="AX469" s="13" t="s">
        <v>72</v>
      </c>
      <c r="AY469" s="232" t="s">
        <v>114</v>
      </c>
    </row>
    <row r="470" s="14" customFormat="1">
      <c r="A470" s="14"/>
      <c r="B470" s="233"/>
      <c r="C470" s="234"/>
      <c r="D470" s="218" t="s">
        <v>129</v>
      </c>
      <c r="E470" s="235" t="s">
        <v>19</v>
      </c>
      <c r="F470" s="236" t="s">
        <v>188</v>
      </c>
      <c r="G470" s="234"/>
      <c r="H470" s="237">
        <v>6</v>
      </c>
      <c r="I470" s="238"/>
      <c r="J470" s="234"/>
      <c r="K470" s="234"/>
      <c r="L470" s="239"/>
      <c r="M470" s="240"/>
      <c r="N470" s="241"/>
      <c r="O470" s="241"/>
      <c r="P470" s="241"/>
      <c r="Q470" s="241"/>
      <c r="R470" s="241"/>
      <c r="S470" s="241"/>
      <c r="T470" s="242"/>
      <c r="U470" s="14"/>
      <c r="V470" s="14"/>
      <c r="W470" s="14"/>
      <c r="X470" s="14"/>
      <c r="Y470" s="14"/>
      <c r="Z470" s="14"/>
      <c r="AA470" s="14"/>
      <c r="AB470" s="14"/>
      <c r="AC470" s="14"/>
      <c r="AD470" s="14"/>
      <c r="AE470" s="14"/>
      <c r="AT470" s="243" t="s">
        <v>129</v>
      </c>
      <c r="AU470" s="243" t="s">
        <v>82</v>
      </c>
      <c r="AV470" s="14" t="s">
        <v>82</v>
      </c>
      <c r="AW470" s="14" t="s">
        <v>33</v>
      </c>
      <c r="AX470" s="14" t="s">
        <v>72</v>
      </c>
      <c r="AY470" s="243" t="s">
        <v>114</v>
      </c>
    </row>
    <row r="471" s="15" customFormat="1">
      <c r="A471" s="15"/>
      <c r="B471" s="244"/>
      <c r="C471" s="245"/>
      <c r="D471" s="218" t="s">
        <v>129</v>
      </c>
      <c r="E471" s="246" t="s">
        <v>19</v>
      </c>
      <c r="F471" s="247" t="s">
        <v>131</v>
      </c>
      <c r="G471" s="245"/>
      <c r="H471" s="248">
        <v>6</v>
      </c>
      <c r="I471" s="249"/>
      <c r="J471" s="245"/>
      <c r="K471" s="245"/>
      <c r="L471" s="250"/>
      <c r="M471" s="251"/>
      <c r="N471" s="252"/>
      <c r="O471" s="252"/>
      <c r="P471" s="252"/>
      <c r="Q471" s="252"/>
      <c r="R471" s="252"/>
      <c r="S471" s="252"/>
      <c r="T471" s="253"/>
      <c r="U471" s="15"/>
      <c r="V471" s="15"/>
      <c r="W471" s="15"/>
      <c r="X471" s="15"/>
      <c r="Y471" s="15"/>
      <c r="Z471" s="15"/>
      <c r="AA471" s="15"/>
      <c r="AB471" s="15"/>
      <c r="AC471" s="15"/>
      <c r="AD471" s="15"/>
      <c r="AE471" s="15"/>
      <c r="AT471" s="254" t="s">
        <v>129</v>
      </c>
      <c r="AU471" s="254" t="s">
        <v>82</v>
      </c>
      <c r="AV471" s="15" t="s">
        <v>132</v>
      </c>
      <c r="AW471" s="15" t="s">
        <v>33</v>
      </c>
      <c r="AX471" s="15" t="s">
        <v>80</v>
      </c>
      <c r="AY471" s="254" t="s">
        <v>114</v>
      </c>
    </row>
    <row r="472" s="2" customFormat="1" ht="14.4" customHeight="1">
      <c r="A472" s="39"/>
      <c r="B472" s="40"/>
      <c r="C472" s="259" t="s">
        <v>310</v>
      </c>
      <c r="D472" s="259" t="s">
        <v>317</v>
      </c>
      <c r="E472" s="260" t="s">
        <v>540</v>
      </c>
      <c r="F472" s="261" t="s">
        <v>541</v>
      </c>
      <c r="G472" s="262" t="s">
        <v>212</v>
      </c>
      <c r="H472" s="263">
        <v>8.4000000000000004</v>
      </c>
      <c r="I472" s="264"/>
      <c r="J472" s="265">
        <f>ROUND(I472*H472,2)</f>
        <v>0</v>
      </c>
      <c r="K472" s="261" t="s">
        <v>19</v>
      </c>
      <c r="L472" s="266"/>
      <c r="M472" s="267" t="s">
        <v>19</v>
      </c>
      <c r="N472" s="268" t="s">
        <v>43</v>
      </c>
      <c r="O472" s="85"/>
      <c r="P472" s="214">
        <f>O472*H472</f>
        <v>0</v>
      </c>
      <c r="Q472" s="214">
        <v>0.093509999999999996</v>
      </c>
      <c r="R472" s="214">
        <f>Q472*H472</f>
        <v>0.78548399999999996</v>
      </c>
      <c r="S472" s="214">
        <v>0</v>
      </c>
      <c r="T472" s="215">
        <f>S472*H472</f>
        <v>0</v>
      </c>
      <c r="U472" s="39"/>
      <c r="V472" s="39"/>
      <c r="W472" s="39"/>
      <c r="X472" s="39"/>
      <c r="Y472" s="39"/>
      <c r="Z472" s="39"/>
      <c r="AA472" s="39"/>
      <c r="AB472" s="39"/>
      <c r="AC472" s="39"/>
      <c r="AD472" s="39"/>
      <c r="AE472" s="39"/>
      <c r="AR472" s="216" t="s">
        <v>200</v>
      </c>
      <c r="AT472" s="216" t="s">
        <v>317</v>
      </c>
      <c r="AU472" s="216" t="s">
        <v>82</v>
      </c>
      <c r="AY472" s="18" t="s">
        <v>114</v>
      </c>
      <c r="BE472" s="217">
        <f>IF(N472="základní",J472,0)</f>
        <v>0</v>
      </c>
      <c r="BF472" s="217">
        <f>IF(N472="snížená",J472,0)</f>
        <v>0</v>
      </c>
      <c r="BG472" s="217">
        <f>IF(N472="zákl. přenesená",J472,0)</f>
        <v>0</v>
      </c>
      <c r="BH472" s="217">
        <f>IF(N472="sníž. přenesená",J472,0)</f>
        <v>0</v>
      </c>
      <c r="BI472" s="217">
        <f>IF(N472="nulová",J472,0)</f>
        <v>0</v>
      </c>
      <c r="BJ472" s="18" t="s">
        <v>80</v>
      </c>
      <c r="BK472" s="217">
        <f>ROUND(I472*H472,2)</f>
        <v>0</v>
      </c>
      <c r="BL472" s="18" t="s">
        <v>132</v>
      </c>
      <c r="BM472" s="216" t="s">
        <v>542</v>
      </c>
    </row>
    <row r="473" s="2" customFormat="1">
      <c r="A473" s="39"/>
      <c r="B473" s="40"/>
      <c r="C473" s="41"/>
      <c r="D473" s="218" t="s">
        <v>124</v>
      </c>
      <c r="E473" s="41"/>
      <c r="F473" s="219" t="s">
        <v>541</v>
      </c>
      <c r="G473" s="41"/>
      <c r="H473" s="41"/>
      <c r="I473" s="220"/>
      <c r="J473" s="41"/>
      <c r="K473" s="41"/>
      <c r="L473" s="45"/>
      <c r="M473" s="221"/>
      <c r="N473" s="222"/>
      <c r="O473" s="85"/>
      <c r="P473" s="85"/>
      <c r="Q473" s="85"/>
      <c r="R473" s="85"/>
      <c r="S473" s="85"/>
      <c r="T473" s="86"/>
      <c r="U473" s="39"/>
      <c r="V473" s="39"/>
      <c r="W473" s="39"/>
      <c r="X473" s="39"/>
      <c r="Y473" s="39"/>
      <c r="Z473" s="39"/>
      <c r="AA473" s="39"/>
      <c r="AB473" s="39"/>
      <c r="AC473" s="39"/>
      <c r="AD473" s="39"/>
      <c r="AE473" s="39"/>
      <c r="AT473" s="18" t="s">
        <v>124</v>
      </c>
      <c r="AU473" s="18" t="s">
        <v>82</v>
      </c>
    </row>
    <row r="474" s="14" customFormat="1">
      <c r="A474" s="14"/>
      <c r="B474" s="233"/>
      <c r="C474" s="234"/>
      <c r="D474" s="218" t="s">
        <v>129</v>
      </c>
      <c r="E474" s="235" t="s">
        <v>19</v>
      </c>
      <c r="F474" s="236" t="s">
        <v>543</v>
      </c>
      <c r="G474" s="234"/>
      <c r="H474" s="237">
        <v>8.4000000000000004</v>
      </c>
      <c r="I474" s="238"/>
      <c r="J474" s="234"/>
      <c r="K474" s="234"/>
      <c r="L474" s="239"/>
      <c r="M474" s="240"/>
      <c r="N474" s="241"/>
      <c r="O474" s="241"/>
      <c r="P474" s="241"/>
      <c r="Q474" s="241"/>
      <c r="R474" s="241"/>
      <c r="S474" s="241"/>
      <c r="T474" s="242"/>
      <c r="U474" s="14"/>
      <c r="V474" s="14"/>
      <c r="W474" s="14"/>
      <c r="X474" s="14"/>
      <c r="Y474" s="14"/>
      <c r="Z474" s="14"/>
      <c r="AA474" s="14"/>
      <c r="AB474" s="14"/>
      <c r="AC474" s="14"/>
      <c r="AD474" s="14"/>
      <c r="AE474" s="14"/>
      <c r="AT474" s="243" t="s">
        <v>129</v>
      </c>
      <c r="AU474" s="243" t="s">
        <v>82</v>
      </c>
      <c r="AV474" s="14" t="s">
        <v>82</v>
      </c>
      <c r="AW474" s="14" t="s">
        <v>33</v>
      </c>
      <c r="AX474" s="14" t="s">
        <v>72</v>
      </c>
      <c r="AY474" s="243" t="s">
        <v>114</v>
      </c>
    </row>
    <row r="475" s="15" customFormat="1">
      <c r="A475" s="15"/>
      <c r="B475" s="244"/>
      <c r="C475" s="245"/>
      <c r="D475" s="218" t="s">
        <v>129</v>
      </c>
      <c r="E475" s="246" t="s">
        <v>19</v>
      </c>
      <c r="F475" s="247" t="s">
        <v>131</v>
      </c>
      <c r="G475" s="245"/>
      <c r="H475" s="248">
        <v>8.4000000000000004</v>
      </c>
      <c r="I475" s="249"/>
      <c r="J475" s="245"/>
      <c r="K475" s="245"/>
      <c r="L475" s="250"/>
      <c r="M475" s="251"/>
      <c r="N475" s="252"/>
      <c r="O475" s="252"/>
      <c r="P475" s="252"/>
      <c r="Q475" s="252"/>
      <c r="R475" s="252"/>
      <c r="S475" s="252"/>
      <c r="T475" s="253"/>
      <c r="U475" s="15"/>
      <c r="V475" s="15"/>
      <c r="W475" s="15"/>
      <c r="X475" s="15"/>
      <c r="Y475" s="15"/>
      <c r="Z475" s="15"/>
      <c r="AA475" s="15"/>
      <c r="AB475" s="15"/>
      <c r="AC475" s="15"/>
      <c r="AD475" s="15"/>
      <c r="AE475" s="15"/>
      <c r="AT475" s="254" t="s">
        <v>129</v>
      </c>
      <c r="AU475" s="254" t="s">
        <v>82</v>
      </c>
      <c r="AV475" s="15" t="s">
        <v>132</v>
      </c>
      <c r="AW475" s="15" t="s">
        <v>33</v>
      </c>
      <c r="AX475" s="15" t="s">
        <v>80</v>
      </c>
      <c r="AY475" s="254" t="s">
        <v>114</v>
      </c>
    </row>
    <row r="476" s="2" customFormat="1" ht="14.4" customHeight="1">
      <c r="A476" s="39"/>
      <c r="B476" s="40"/>
      <c r="C476" s="205" t="s">
        <v>544</v>
      </c>
      <c r="D476" s="205" t="s">
        <v>117</v>
      </c>
      <c r="E476" s="206" t="s">
        <v>545</v>
      </c>
      <c r="F476" s="207" t="s">
        <v>546</v>
      </c>
      <c r="G476" s="208" t="s">
        <v>345</v>
      </c>
      <c r="H476" s="209">
        <v>1</v>
      </c>
      <c r="I476" s="210"/>
      <c r="J476" s="211">
        <f>ROUND(I476*H476,2)</f>
        <v>0</v>
      </c>
      <c r="K476" s="207" t="s">
        <v>19</v>
      </c>
      <c r="L476" s="45"/>
      <c r="M476" s="212" t="s">
        <v>19</v>
      </c>
      <c r="N476" s="213" t="s">
        <v>43</v>
      </c>
      <c r="O476" s="85"/>
      <c r="P476" s="214">
        <f>O476*H476</f>
        <v>0</v>
      </c>
      <c r="Q476" s="214">
        <v>0</v>
      </c>
      <c r="R476" s="214">
        <f>Q476*H476</f>
        <v>0</v>
      </c>
      <c r="S476" s="214">
        <v>0</v>
      </c>
      <c r="T476" s="215">
        <f>S476*H476</f>
        <v>0</v>
      </c>
      <c r="U476" s="39"/>
      <c r="V476" s="39"/>
      <c r="W476" s="39"/>
      <c r="X476" s="39"/>
      <c r="Y476" s="39"/>
      <c r="Z476" s="39"/>
      <c r="AA476" s="39"/>
      <c r="AB476" s="39"/>
      <c r="AC476" s="39"/>
      <c r="AD476" s="39"/>
      <c r="AE476" s="39"/>
      <c r="AR476" s="216" t="s">
        <v>132</v>
      </c>
      <c r="AT476" s="216" t="s">
        <v>117</v>
      </c>
      <c r="AU476" s="216" t="s">
        <v>82</v>
      </c>
      <c r="AY476" s="18" t="s">
        <v>114</v>
      </c>
      <c r="BE476" s="217">
        <f>IF(N476="základní",J476,0)</f>
        <v>0</v>
      </c>
      <c r="BF476" s="217">
        <f>IF(N476="snížená",J476,0)</f>
        <v>0</v>
      </c>
      <c r="BG476" s="217">
        <f>IF(N476="zákl. přenesená",J476,0)</f>
        <v>0</v>
      </c>
      <c r="BH476" s="217">
        <f>IF(N476="sníž. přenesená",J476,0)</f>
        <v>0</v>
      </c>
      <c r="BI476" s="217">
        <f>IF(N476="nulová",J476,0)</f>
        <v>0</v>
      </c>
      <c r="BJ476" s="18" t="s">
        <v>80</v>
      </c>
      <c r="BK476" s="217">
        <f>ROUND(I476*H476,2)</f>
        <v>0</v>
      </c>
      <c r="BL476" s="18" t="s">
        <v>132</v>
      </c>
      <c r="BM476" s="216" t="s">
        <v>547</v>
      </c>
    </row>
    <row r="477" s="2" customFormat="1">
      <c r="A477" s="39"/>
      <c r="B477" s="40"/>
      <c r="C477" s="41"/>
      <c r="D477" s="218" t="s">
        <v>124</v>
      </c>
      <c r="E477" s="41"/>
      <c r="F477" s="219" t="s">
        <v>546</v>
      </c>
      <c r="G477" s="41"/>
      <c r="H477" s="41"/>
      <c r="I477" s="220"/>
      <c r="J477" s="41"/>
      <c r="K477" s="41"/>
      <c r="L477" s="45"/>
      <c r="M477" s="221"/>
      <c r="N477" s="222"/>
      <c r="O477" s="85"/>
      <c r="P477" s="85"/>
      <c r="Q477" s="85"/>
      <c r="R477" s="85"/>
      <c r="S477" s="85"/>
      <c r="T477" s="86"/>
      <c r="U477" s="39"/>
      <c r="V477" s="39"/>
      <c r="W477" s="39"/>
      <c r="X477" s="39"/>
      <c r="Y477" s="39"/>
      <c r="Z477" s="39"/>
      <c r="AA477" s="39"/>
      <c r="AB477" s="39"/>
      <c r="AC477" s="39"/>
      <c r="AD477" s="39"/>
      <c r="AE477" s="39"/>
      <c r="AT477" s="18" t="s">
        <v>124</v>
      </c>
      <c r="AU477" s="18" t="s">
        <v>82</v>
      </c>
    </row>
    <row r="478" s="2" customFormat="1" ht="14.4" customHeight="1">
      <c r="A478" s="39"/>
      <c r="B478" s="40"/>
      <c r="C478" s="205" t="s">
        <v>548</v>
      </c>
      <c r="D478" s="205" t="s">
        <v>117</v>
      </c>
      <c r="E478" s="206" t="s">
        <v>549</v>
      </c>
      <c r="F478" s="207" t="s">
        <v>550</v>
      </c>
      <c r="G478" s="208" t="s">
        <v>212</v>
      </c>
      <c r="H478" s="209">
        <v>50</v>
      </c>
      <c r="I478" s="210"/>
      <c r="J478" s="211">
        <f>ROUND(I478*H478,2)</f>
        <v>0</v>
      </c>
      <c r="K478" s="207" t="s">
        <v>121</v>
      </c>
      <c r="L478" s="45"/>
      <c r="M478" s="212" t="s">
        <v>19</v>
      </c>
      <c r="N478" s="213" t="s">
        <v>43</v>
      </c>
      <c r="O478" s="85"/>
      <c r="P478" s="214">
        <f>O478*H478</f>
        <v>0</v>
      </c>
      <c r="Q478" s="214">
        <v>0.15540000000000001</v>
      </c>
      <c r="R478" s="214">
        <f>Q478*H478</f>
        <v>7.7700000000000005</v>
      </c>
      <c r="S478" s="214">
        <v>0</v>
      </c>
      <c r="T478" s="215">
        <f>S478*H478</f>
        <v>0</v>
      </c>
      <c r="U478" s="39"/>
      <c r="V478" s="39"/>
      <c r="W478" s="39"/>
      <c r="X478" s="39"/>
      <c r="Y478" s="39"/>
      <c r="Z478" s="39"/>
      <c r="AA478" s="39"/>
      <c r="AB478" s="39"/>
      <c r="AC478" s="39"/>
      <c r="AD478" s="39"/>
      <c r="AE478" s="39"/>
      <c r="AR478" s="216" t="s">
        <v>132</v>
      </c>
      <c r="AT478" s="216" t="s">
        <v>117</v>
      </c>
      <c r="AU478" s="216" t="s">
        <v>82</v>
      </c>
      <c r="AY478" s="18" t="s">
        <v>114</v>
      </c>
      <c r="BE478" s="217">
        <f>IF(N478="základní",J478,0)</f>
        <v>0</v>
      </c>
      <c r="BF478" s="217">
        <f>IF(N478="snížená",J478,0)</f>
        <v>0</v>
      </c>
      <c r="BG478" s="217">
        <f>IF(N478="zákl. přenesená",J478,0)</f>
        <v>0</v>
      </c>
      <c r="BH478" s="217">
        <f>IF(N478="sníž. přenesená",J478,0)</f>
        <v>0</v>
      </c>
      <c r="BI478" s="217">
        <f>IF(N478="nulová",J478,0)</f>
        <v>0</v>
      </c>
      <c r="BJ478" s="18" t="s">
        <v>80</v>
      </c>
      <c r="BK478" s="217">
        <f>ROUND(I478*H478,2)</f>
        <v>0</v>
      </c>
      <c r="BL478" s="18" t="s">
        <v>132</v>
      </c>
      <c r="BM478" s="216" t="s">
        <v>551</v>
      </c>
    </row>
    <row r="479" s="2" customFormat="1">
      <c r="A479" s="39"/>
      <c r="B479" s="40"/>
      <c r="C479" s="41"/>
      <c r="D479" s="218" t="s">
        <v>124</v>
      </c>
      <c r="E479" s="41"/>
      <c r="F479" s="219" t="s">
        <v>552</v>
      </c>
      <c r="G479" s="41"/>
      <c r="H479" s="41"/>
      <c r="I479" s="220"/>
      <c r="J479" s="41"/>
      <c r="K479" s="41"/>
      <c r="L479" s="45"/>
      <c r="M479" s="221"/>
      <c r="N479" s="222"/>
      <c r="O479" s="85"/>
      <c r="P479" s="85"/>
      <c r="Q479" s="85"/>
      <c r="R479" s="85"/>
      <c r="S479" s="85"/>
      <c r="T479" s="86"/>
      <c r="U479" s="39"/>
      <c r="V479" s="39"/>
      <c r="W479" s="39"/>
      <c r="X479" s="39"/>
      <c r="Y479" s="39"/>
      <c r="Z479" s="39"/>
      <c r="AA479" s="39"/>
      <c r="AB479" s="39"/>
      <c r="AC479" s="39"/>
      <c r="AD479" s="39"/>
      <c r="AE479" s="39"/>
      <c r="AT479" s="18" t="s">
        <v>124</v>
      </c>
      <c r="AU479" s="18" t="s">
        <v>82</v>
      </c>
    </row>
    <row r="480" s="13" customFormat="1">
      <c r="A480" s="13"/>
      <c r="B480" s="223"/>
      <c r="C480" s="224"/>
      <c r="D480" s="218" t="s">
        <v>129</v>
      </c>
      <c r="E480" s="225" t="s">
        <v>19</v>
      </c>
      <c r="F480" s="226" t="s">
        <v>243</v>
      </c>
      <c r="G480" s="224"/>
      <c r="H480" s="225" t="s">
        <v>19</v>
      </c>
      <c r="I480" s="227"/>
      <c r="J480" s="224"/>
      <c r="K480" s="224"/>
      <c r="L480" s="228"/>
      <c r="M480" s="229"/>
      <c r="N480" s="230"/>
      <c r="O480" s="230"/>
      <c r="P480" s="230"/>
      <c r="Q480" s="230"/>
      <c r="R480" s="230"/>
      <c r="S480" s="230"/>
      <c r="T480" s="231"/>
      <c r="U480" s="13"/>
      <c r="V480" s="13"/>
      <c r="W480" s="13"/>
      <c r="X480" s="13"/>
      <c r="Y480" s="13"/>
      <c r="Z480" s="13"/>
      <c r="AA480" s="13"/>
      <c r="AB480" s="13"/>
      <c r="AC480" s="13"/>
      <c r="AD480" s="13"/>
      <c r="AE480" s="13"/>
      <c r="AT480" s="232" t="s">
        <v>129</v>
      </c>
      <c r="AU480" s="232" t="s">
        <v>82</v>
      </c>
      <c r="AV480" s="13" t="s">
        <v>80</v>
      </c>
      <c r="AW480" s="13" t="s">
        <v>33</v>
      </c>
      <c r="AX480" s="13" t="s">
        <v>72</v>
      </c>
      <c r="AY480" s="232" t="s">
        <v>114</v>
      </c>
    </row>
    <row r="481" s="13" customFormat="1">
      <c r="A481" s="13"/>
      <c r="B481" s="223"/>
      <c r="C481" s="224"/>
      <c r="D481" s="218" t="s">
        <v>129</v>
      </c>
      <c r="E481" s="225" t="s">
        <v>19</v>
      </c>
      <c r="F481" s="226" t="s">
        <v>553</v>
      </c>
      <c r="G481" s="224"/>
      <c r="H481" s="225" t="s">
        <v>19</v>
      </c>
      <c r="I481" s="227"/>
      <c r="J481" s="224"/>
      <c r="K481" s="224"/>
      <c r="L481" s="228"/>
      <c r="M481" s="229"/>
      <c r="N481" s="230"/>
      <c r="O481" s="230"/>
      <c r="P481" s="230"/>
      <c r="Q481" s="230"/>
      <c r="R481" s="230"/>
      <c r="S481" s="230"/>
      <c r="T481" s="231"/>
      <c r="U481" s="13"/>
      <c r="V481" s="13"/>
      <c r="W481" s="13"/>
      <c r="X481" s="13"/>
      <c r="Y481" s="13"/>
      <c r="Z481" s="13"/>
      <c r="AA481" s="13"/>
      <c r="AB481" s="13"/>
      <c r="AC481" s="13"/>
      <c r="AD481" s="13"/>
      <c r="AE481" s="13"/>
      <c r="AT481" s="232" t="s">
        <v>129</v>
      </c>
      <c r="AU481" s="232" t="s">
        <v>82</v>
      </c>
      <c r="AV481" s="13" t="s">
        <v>80</v>
      </c>
      <c r="AW481" s="13" t="s">
        <v>33</v>
      </c>
      <c r="AX481" s="13" t="s">
        <v>72</v>
      </c>
      <c r="AY481" s="232" t="s">
        <v>114</v>
      </c>
    </row>
    <row r="482" s="14" customFormat="1">
      <c r="A482" s="14"/>
      <c r="B482" s="233"/>
      <c r="C482" s="234"/>
      <c r="D482" s="218" t="s">
        <v>129</v>
      </c>
      <c r="E482" s="235" t="s">
        <v>19</v>
      </c>
      <c r="F482" s="236" t="s">
        <v>470</v>
      </c>
      <c r="G482" s="234"/>
      <c r="H482" s="237">
        <v>50</v>
      </c>
      <c r="I482" s="238"/>
      <c r="J482" s="234"/>
      <c r="K482" s="234"/>
      <c r="L482" s="239"/>
      <c r="M482" s="240"/>
      <c r="N482" s="241"/>
      <c r="O482" s="241"/>
      <c r="P482" s="241"/>
      <c r="Q482" s="241"/>
      <c r="R482" s="241"/>
      <c r="S482" s="241"/>
      <c r="T482" s="242"/>
      <c r="U482" s="14"/>
      <c r="V482" s="14"/>
      <c r="W482" s="14"/>
      <c r="X482" s="14"/>
      <c r="Y482" s="14"/>
      <c r="Z482" s="14"/>
      <c r="AA482" s="14"/>
      <c r="AB482" s="14"/>
      <c r="AC482" s="14"/>
      <c r="AD482" s="14"/>
      <c r="AE482" s="14"/>
      <c r="AT482" s="243" t="s">
        <v>129</v>
      </c>
      <c r="AU482" s="243" t="s">
        <v>82</v>
      </c>
      <c r="AV482" s="14" t="s">
        <v>82</v>
      </c>
      <c r="AW482" s="14" t="s">
        <v>33</v>
      </c>
      <c r="AX482" s="14" t="s">
        <v>72</v>
      </c>
      <c r="AY482" s="243" t="s">
        <v>114</v>
      </c>
    </row>
    <row r="483" s="15" customFormat="1">
      <c r="A483" s="15"/>
      <c r="B483" s="244"/>
      <c r="C483" s="245"/>
      <c r="D483" s="218" t="s">
        <v>129</v>
      </c>
      <c r="E483" s="246" t="s">
        <v>19</v>
      </c>
      <c r="F483" s="247" t="s">
        <v>131</v>
      </c>
      <c r="G483" s="245"/>
      <c r="H483" s="248">
        <v>50</v>
      </c>
      <c r="I483" s="249"/>
      <c r="J483" s="245"/>
      <c r="K483" s="245"/>
      <c r="L483" s="250"/>
      <c r="M483" s="251"/>
      <c r="N483" s="252"/>
      <c r="O483" s="252"/>
      <c r="P483" s="252"/>
      <c r="Q483" s="252"/>
      <c r="R483" s="252"/>
      <c r="S483" s="252"/>
      <c r="T483" s="253"/>
      <c r="U483" s="15"/>
      <c r="V483" s="15"/>
      <c r="W483" s="15"/>
      <c r="X483" s="15"/>
      <c r="Y483" s="15"/>
      <c r="Z483" s="15"/>
      <c r="AA483" s="15"/>
      <c r="AB483" s="15"/>
      <c r="AC483" s="15"/>
      <c r="AD483" s="15"/>
      <c r="AE483" s="15"/>
      <c r="AT483" s="254" t="s">
        <v>129</v>
      </c>
      <c r="AU483" s="254" t="s">
        <v>82</v>
      </c>
      <c r="AV483" s="15" t="s">
        <v>132</v>
      </c>
      <c r="AW483" s="15" t="s">
        <v>33</v>
      </c>
      <c r="AX483" s="15" t="s">
        <v>80</v>
      </c>
      <c r="AY483" s="254" t="s">
        <v>114</v>
      </c>
    </row>
    <row r="484" s="2" customFormat="1" ht="14.4" customHeight="1">
      <c r="A484" s="39"/>
      <c r="B484" s="40"/>
      <c r="C484" s="259" t="s">
        <v>554</v>
      </c>
      <c r="D484" s="259" t="s">
        <v>317</v>
      </c>
      <c r="E484" s="260" t="s">
        <v>555</v>
      </c>
      <c r="F484" s="261" t="s">
        <v>556</v>
      </c>
      <c r="G484" s="262" t="s">
        <v>212</v>
      </c>
      <c r="H484" s="263">
        <v>52.5</v>
      </c>
      <c r="I484" s="264"/>
      <c r="J484" s="265">
        <f>ROUND(I484*H484,2)</f>
        <v>0</v>
      </c>
      <c r="K484" s="261" t="s">
        <v>121</v>
      </c>
      <c r="L484" s="266"/>
      <c r="M484" s="267" t="s">
        <v>19</v>
      </c>
      <c r="N484" s="268" t="s">
        <v>43</v>
      </c>
      <c r="O484" s="85"/>
      <c r="P484" s="214">
        <f>O484*H484</f>
        <v>0</v>
      </c>
      <c r="Q484" s="214">
        <v>0.10199999999999999</v>
      </c>
      <c r="R484" s="214">
        <f>Q484*H484</f>
        <v>5.3549999999999995</v>
      </c>
      <c r="S484" s="214">
        <v>0</v>
      </c>
      <c r="T484" s="215">
        <f>S484*H484</f>
        <v>0</v>
      </c>
      <c r="U484" s="39"/>
      <c r="V484" s="39"/>
      <c r="W484" s="39"/>
      <c r="X484" s="39"/>
      <c r="Y484" s="39"/>
      <c r="Z484" s="39"/>
      <c r="AA484" s="39"/>
      <c r="AB484" s="39"/>
      <c r="AC484" s="39"/>
      <c r="AD484" s="39"/>
      <c r="AE484" s="39"/>
      <c r="AR484" s="216" t="s">
        <v>200</v>
      </c>
      <c r="AT484" s="216" t="s">
        <v>317</v>
      </c>
      <c r="AU484" s="216" t="s">
        <v>82</v>
      </c>
      <c r="AY484" s="18" t="s">
        <v>114</v>
      </c>
      <c r="BE484" s="217">
        <f>IF(N484="základní",J484,0)</f>
        <v>0</v>
      </c>
      <c r="BF484" s="217">
        <f>IF(N484="snížená",J484,0)</f>
        <v>0</v>
      </c>
      <c r="BG484" s="217">
        <f>IF(N484="zákl. přenesená",J484,0)</f>
        <v>0</v>
      </c>
      <c r="BH484" s="217">
        <f>IF(N484="sníž. přenesená",J484,0)</f>
        <v>0</v>
      </c>
      <c r="BI484" s="217">
        <f>IF(N484="nulová",J484,0)</f>
        <v>0</v>
      </c>
      <c r="BJ484" s="18" t="s">
        <v>80</v>
      </c>
      <c r="BK484" s="217">
        <f>ROUND(I484*H484,2)</f>
        <v>0</v>
      </c>
      <c r="BL484" s="18" t="s">
        <v>132</v>
      </c>
      <c r="BM484" s="216" t="s">
        <v>557</v>
      </c>
    </row>
    <row r="485" s="2" customFormat="1">
      <c r="A485" s="39"/>
      <c r="B485" s="40"/>
      <c r="C485" s="41"/>
      <c r="D485" s="218" t="s">
        <v>124</v>
      </c>
      <c r="E485" s="41"/>
      <c r="F485" s="219" t="s">
        <v>556</v>
      </c>
      <c r="G485" s="41"/>
      <c r="H485" s="41"/>
      <c r="I485" s="220"/>
      <c r="J485" s="41"/>
      <c r="K485" s="41"/>
      <c r="L485" s="45"/>
      <c r="M485" s="221"/>
      <c r="N485" s="222"/>
      <c r="O485" s="85"/>
      <c r="P485" s="85"/>
      <c r="Q485" s="85"/>
      <c r="R485" s="85"/>
      <c r="S485" s="85"/>
      <c r="T485" s="86"/>
      <c r="U485" s="39"/>
      <c r="V485" s="39"/>
      <c r="W485" s="39"/>
      <c r="X485" s="39"/>
      <c r="Y485" s="39"/>
      <c r="Z485" s="39"/>
      <c r="AA485" s="39"/>
      <c r="AB485" s="39"/>
      <c r="AC485" s="39"/>
      <c r="AD485" s="39"/>
      <c r="AE485" s="39"/>
      <c r="AT485" s="18" t="s">
        <v>124</v>
      </c>
      <c r="AU485" s="18" t="s">
        <v>82</v>
      </c>
    </row>
    <row r="486" s="14" customFormat="1">
      <c r="A486" s="14"/>
      <c r="B486" s="233"/>
      <c r="C486" s="234"/>
      <c r="D486" s="218" t="s">
        <v>129</v>
      </c>
      <c r="E486" s="235" t="s">
        <v>19</v>
      </c>
      <c r="F486" s="236" t="s">
        <v>558</v>
      </c>
      <c r="G486" s="234"/>
      <c r="H486" s="237">
        <v>52.5</v>
      </c>
      <c r="I486" s="238"/>
      <c r="J486" s="234"/>
      <c r="K486" s="234"/>
      <c r="L486" s="239"/>
      <c r="M486" s="240"/>
      <c r="N486" s="241"/>
      <c r="O486" s="241"/>
      <c r="P486" s="241"/>
      <c r="Q486" s="241"/>
      <c r="R486" s="241"/>
      <c r="S486" s="241"/>
      <c r="T486" s="242"/>
      <c r="U486" s="14"/>
      <c r="V486" s="14"/>
      <c r="W486" s="14"/>
      <c r="X486" s="14"/>
      <c r="Y486" s="14"/>
      <c r="Z486" s="14"/>
      <c r="AA486" s="14"/>
      <c r="AB486" s="14"/>
      <c r="AC486" s="14"/>
      <c r="AD486" s="14"/>
      <c r="AE486" s="14"/>
      <c r="AT486" s="243" t="s">
        <v>129</v>
      </c>
      <c r="AU486" s="243" t="s">
        <v>82</v>
      </c>
      <c r="AV486" s="14" t="s">
        <v>82</v>
      </c>
      <c r="AW486" s="14" t="s">
        <v>33</v>
      </c>
      <c r="AX486" s="14" t="s">
        <v>72</v>
      </c>
      <c r="AY486" s="243" t="s">
        <v>114</v>
      </c>
    </row>
    <row r="487" s="15" customFormat="1">
      <c r="A487" s="15"/>
      <c r="B487" s="244"/>
      <c r="C487" s="245"/>
      <c r="D487" s="218" t="s">
        <v>129</v>
      </c>
      <c r="E487" s="246" t="s">
        <v>19</v>
      </c>
      <c r="F487" s="247" t="s">
        <v>131</v>
      </c>
      <c r="G487" s="245"/>
      <c r="H487" s="248">
        <v>52.5</v>
      </c>
      <c r="I487" s="249"/>
      <c r="J487" s="245"/>
      <c r="K487" s="245"/>
      <c r="L487" s="250"/>
      <c r="M487" s="251"/>
      <c r="N487" s="252"/>
      <c r="O487" s="252"/>
      <c r="P487" s="252"/>
      <c r="Q487" s="252"/>
      <c r="R487" s="252"/>
      <c r="S487" s="252"/>
      <c r="T487" s="253"/>
      <c r="U487" s="15"/>
      <c r="V487" s="15"/>
      <c r="W487" s="15"/>
      <c r="X487" s="15"/>
      <c r="Y487" s="15"/>
      <c r="Z487" s="15"/>
      <c r="AA487" s="15"/>
      <c r="AB487" s="15"/>
      <c r="AC487" s="15"/>
      <c r="AD487" s="15"/>
      <c r="AE487" s="15"/>
      <c r="AT487" s="254" t="s">
        <v>129</v>
      </c>
      <c r="AU487" s="254" t="s">
        <v>82</v>
      </c>
      <c r="AV487" s="15" t="s">
        <v>132</v>
      </c>
      <c r="AW487" s="15" t="s">
        <v>33</v>
      </c>
      <c r="AX487" s="15" t="s">
        <v>80</v>
      </c>
      <c r="AY487" s="254" t="s">
        <v>114</v>
      </c>
    </row>
    <row r="488" s="2" customFormat="1" ht="14.4" customHeight="1">
      <c r="A488" s="39"/>
      <c r="B488" s="40"/>
      <c r="C488" s="205" t="s">
        <v>559</v>
      </c>
      <c r="D488" s="205" t="s">
        <v>117</v>
      </c>
      <c r="E488" s="206" t="s">
        <v>560</v>
      </c>
      <c r="F488" s="207" t="s">
        <v>561</v>
      </c>
      <c r="G488" s="208" t="s">
        <v>212</v>
      </c>
      <c r="H488" s="209">
        <v>70</v>
      </c>
      <c r="I488" s="210"/>
      <c r="J488" s="211">
        <f>ROUND(I488*H488,2)</f>
        <v>0</v>
      </c>
      <c r="K488" s="207" t="s">
        <v>121</v>
      </c>
      <c r="L488" s="45"/>
      <c r="M488" s="212" t="s">
        <v>19</v>
      </c>
      <c r="N488" s="213" t="s">
        <v>43</v>
      </c>
      <c r="O488" s="85"/>
      <c r="P488" s="214">
        <f>O488*H488</f>
        <v>0</v>
      </c>
      <c r="Q488" s="214">
        <v>0.12095</v>
      </c>
      <c r="R488" s="214">
        <f>Q488*H488</f>
        <v>8.4664999999999999</v>
      </c>
      <c r="S488" s="214">
        <v>0</v>
      </c>
      <c r="T488" s="215">
        <f>S488*H488</f>
        <v>0</v>
      </c>
      <c r="U488" s="39"/>
      <c r="V488" s="39"/>
      <c r="W488" s="39"/>
      <c r="X488" s="39"/>
      <c r="Y488" s="39"/>
      <c r="Z488" s="39"/>
      <c r="AA488" s="39"/>
      <c r="AB488" s="39"/>
      <c r="AC488" s="39"/>
      <c r="AD488" s="39"/>
      <c r="AE488" s="39"/>
      <c r="AR488" s="216" t="s">
        <v>132</v>
      </c>
      <c r="AT488" s="216" t="s">
        <v>117</v>
      </c>
      <c r="AU488" s="216" t="s">
        <v>82</v>
      </c>
      <c r="AY488" s="18" t="s">
        <v>114</v>
      </c>
      <c r="BE488" s="217">
        <f>IF(N488="základní",J488,0)</f>
        <v>0</v>
      </c>
      <c r="BF488" s="217">
        <f>IF(N488="snížená",J488,0)</f>
        <v>0</v>
      </c>
      <c r="BG488" s="217">
        <f>IF(N488="zákl. přenesená",J488,0)</f>
        <v>0</v>
      </c>
      <c r="BH488" s="217">
        <f>IF(N488="sníž. přenesená",J488,0)</f>
        <v>0</v>
      </c>
      <c r="BI488" s="217">
        <f>IF(N488="nulová",J488,0)</f>
        <v>0</v>
      </c>
      <c r="BJ488" s="18" t="s">
        <v>80</v>
      </c>
      <c r="BK488" s="217">
        <f>ROUND(I488*H488,2)</f>
        <v>0</v>
      </c>
      <c r="BL488" s="18" t="s">
        <v>132</v>
      </c>
      <c r="BM488" s="216" t="s">
        <v>562</v>
      </c>
    </row>
    <row r="489" s="2" customFormat="1">
      <c r="A489" s="39"/>
      <c r="B489" s="40"/>
      <c r="C489" s="41"/>
      <c r="D489" s="218" t="s">
        <v>124</v>
      </c>
      <c r="E489" s="41"/>
      <c r="F489" s="219" t="s">
        <v>563</v>
      </c>
      <c r="G489" s="41"/>
      <c r="H489" s="41"/>
      <c r="I489" s="220"/>
      <c r="J489" s="41"/>
      <c r="K489" s="41"/>
      <c r="L489" s="45"/>
      <c r="M489" s="221"/>
      <c r="N489" s="222"/>
      <c r="O489" s="85"/>
      <c r="P489" s="85"/>
      <c r="Q489" s="85"/>
      <c r="R489" s="85"/>
      <c r="S489" s="85"/>
      <c r="T489" s="86"/>
      <c r="U489" s="39"/>
      <c r="V489" s="39"/>
      <c r="W489" s="39"/>
      <c r="X489" s="39"/>
      <c r="Y489" s="39"/>
      <c r="Z489" s="39"/>
      <c r="AA489" s="39"/>
      <c r="AB489" s="39"/>
      <c r="AC489" s="39"/>
      <c r="AD489" s="39"/>
      <c r="AE489" s="39"/>
      <c r="AT489" s="18" t="s">
        <v>124</v>
      </c>
      <c r="AU489" s="18" t="s">
        <v>82</v>
      </c>
    </row>
    <row r="490" s="13" customFormat="1">
      <c r="A490" s="13"/>
      <c r="B490" s="223"/>
      <c r="C490" s="224"/>
      <c r="D490" s="218" t="s">
        <v>129</v>
      </c>
      <c r="E490" s="225" t="s">
        <v>19</v>
      </c>
      <c r="F490" s="226" t="s">
        <v>243</v>
      </c>
      <c r="G490" s="224"/>
      <c r="H490" s="225" t="s">
        <v>19</v>
      </c>
      <c r="I490" s="227"/>
      <c r="J490" s="224"/>
      <c r="K490" s="224"/>
      <c r="L490" s="228"/>
      <c r="M490" s="229"/>
      <c r="N490" s="230"/>
      <c r="O490" s="230"/>
      <c r="P490" s="230"/>
      <c r="Q490" s="230"/>
      <c r="R490" s="230"/>
      <c r="S490" s="230"/>
      <c r="T490" s="231"/>
      <c r="U490" s="13"/>
      <c r="V490" s="13"/>
      <c r="W490" s="13"/>
      <c r="X490" s="13"/>
      <c r="Y490" s="13"/>
      <c r="Z490" s="13"/>
      <c r="AA490" s="13"/>
      <c r="AB490" s="13"/>
      <c r="AC490" s="13"/>
      <c r="AD490" s="13"/>
      <c r="AE490" s="13"/>
      <c r="AT490" s="232" t="s">
        <v>129</v>
      </c>
      <c r="AU490" s="232" t="s">
        <v>82</v>
      </c>
      <c r="AV490" s="13" t="s">
        <v>80</v>
      </c>
      <c r="AW490" s="13" t="s">
        <v>33</v>
      </c>
      <c r="AX490" s="13" t="s">
        <v>72</v>
      </c>
      <c r="AY490" s="232" t="s">
        <v>114</v>
      </c>
    </row>
    <row r="491" s="13" customFormat="1">
      <c r="A491" s="13"/>
      <c r="B491" s="223"/>
      <c r="C491" s="224"/>
      <c r="D491" s="218" t="s">
        <v>129</v>
      </c>
      <c r="E491" s="225" t="s">
        <v>19</v>
      </c>
      <c r="F491" s="226" t="s">
        <v>564</v>
      </c>
      <c r="G491" s="224"/>
      <c r="H491" s="225" t="s">
        <v>19</v>
      </c>
      <c r="I491" s="227"/>
      <c r="J491" s="224"/>
      <c r="K491" s="224"/>
      <c r="L491" s="228"/>
      <c r="M491" s="229"/>
      <c r="N491" s="230"/>
      <c r="O491" s="230"/>
      <c r="P491" s="230"/>
      <c r="Q491" s="230"/>
      <c r="R491" s="230"/>
      <c r="S491" s="230"/>
      <c r="T491" s="231"/>
      <c r="U491" s="13"/>
      <c r="V491" s="13"/>
      <c r="W491" s="13"/>
      <c r="X491" s="13"/>
      <c r="Y491" s="13"/>
      <c r="Z491" s="13"/>
      <c r="AA491" s="13"/>
      <c r="AB491" s="13"/>
      <c r="AC491" s="13"/>
      <c r="AD491" s="13"/>
      <c r="AE491" s="13"/>
      <c r="AT491" s="232" t="s">
        <v>129</v>
      </c>
      <c r="AU491" s="232" t="s">
        <v>82</v>
      </c>
      <c r="AV491" s="13" t="s">
        <v>80</v>
      </c>
      <c r="AW491" s="13" t="s">
        <v>33</v>
      </c>
      <c r="AX491" s="13" t="s">
        <v>72</v>
      </c>
      <c r="AY491" s="232" t="s">
        <v>114</v>
      </c>
    </row>
    <row r="492" s="14" customFormat="1">
      <c r="A492" s="14"/>
      <c r="B492" s="233"/>
      <c r="C492" s="234"/>
      <c r="D492" s="218" t="s">
        <v>129</v>
      </c>
      <c r="E492" s="235" t="s">
        <v>19</v>
      </c>
      <c r="F492" s="236" t="s">
        <v>565</v>
      </c>
      <c r="G492" s="234"/>
      <c r="H492" s="237">
        <v>70</v>
      </c>
      <c r="I492" s="238"/>
      <c r="J492" s="234"/>
      <c r="K492" s="234"/>
      <c r="L492" s="239"/>
      <c r="M492" s="240"/>
      <c r="N492" s="241"/>
      <c r="O492" s="241"/>
      <c r="P492" s="241"/>
      <c r="Q492" s="241"/>
      <c r="R492" s="241"/>
      <c r="S492" s="241"/>
      <c r="T492" s="242"/>
      <c r="U492" s="14"/>
      <c r="V492" s="14"/>
      <c r="W492" s="14"/>
      <c r="X492" s="14"/>
      <c r="Y492" s="14"/>
      <c r="Z492" s="14"/>
      <c r="AA492" s="14"/>
      <c r="AB492" s="14"/>
      <c r="AC492" s="14"/>
      <c r="AD492" s="14"/>
      <c r="AE492" s="14"/>
      <c r="AT492" s="243" t="s">
        <v>129</v>
      </c>
      <c r="AU492" s="243" t="s">
        <v>82</v>
      </c>
      <c r="AV492" s="14" t="s">
        <v>82</v>
      </c>
      <c r="AW492" s="14" t="s">
        <v>33</v>
      </c>
      <c r="AX492" s="14" t="s">
        <v>72</v>
      </c>
      <c r="AY492" s="243" t="s">
        <v>114</v>
      </c>
    </row>
    <row r="493" s="15" customFormat="1">
      <c r="A493" s="15"/>
      <c r="B493" s="244"/>
      <c r="C493" s="245"/>
      <c r="D493" s="218" t="s">
        <v>129</v>
      </c>
      <c r="E493" s="246" t="s">
        <v>19</v>
      </c>
      <c r="F493" s="247" t="s">
        <v>131</v>
      </c>
      <c r="G493" s="245"/>
      <c r="H493" s="248">
        <v>70</v>
      </c>
      <c r="I493" s="249"/>
      <c r="J493" s="245"/>
      <c r="K493" s="245"/>
      <c r="L493" s="250"/>
      <c r="M493" s="251"/>
      <c r="N493" s="252"/>
      <c r="O493" s="252"/>
      <c r="P493" s="252"/>
      <c r="Q493" s="252"/>
      <c r="R493" s="252"/>
      <c r="S493" s="252"/>
      <c r="T493" s="253"/>
      <c r="U493" s="15"/>
      <c r="V493" s="15"/>
      <c r="W493" s="15"/>
      <c r="X493" s="15"/>
      <c r="Y493" s="15"/>
      <c r="Z493" s="15"/>
      <c r="AA493" s="15"/>
      <c r="AB493" s="15"/>
      <c r="AC493" s="15"/>
      <c r="AD493" s="15"/>
      <c r="AE493" s="15"/>
      <c r="AT493" s="254" t="s">
        <v>129</v>
      </c>
      <c r="AU493" s="254" t="s">
        <v>82</v>
      </c>
      <c r="AV493" s="15" t="s">
        <v>132</v>
      </c>
      <c r="AW493" s="15" t="s">
        <v>33</v>
      </c>
      <c r="AX493" s="15" t="s">
        <v>80</v>
      </c>
      <c r="AY493" s="254" t="s">
        <v>114</v>
      </c>
    </row>
    <row r="494" s="2" customFormat="1" ht="14.4" customHeight="1">
      <c r="A494" s="39"/>
      <c r="B494" s="40"/>
      <c r="C494" s="259" t="s">
        <v>565</v>
      </c>
      <c r="D494" s="259" t="s">
        <v>317</v>
      </c>
      <c r="E494" s="260" t="s">
        <v>566</v>
      </c>
      <c r="F494" s="261" t="s">
        <v>567</v>
      </c>
      <c r="G494" s="262" t="s">
        <v>212</v>
      </c>
      <c r="H494" s="263">
        <v>73.5</v>
      </c>
      <c r="I494" s="264"/>
      <c r="J494" s="265">
        <f>ROUND(I494*H494,2)</f>
        <v>0</v>
      </c>
      <c r="K494" s="261" t="s">
        <v>121</v>
      </c>
      <c r="L494" s="266"/>
      <c r="M494" s="267" t="s">
        <v>19</v>
      </c>
      <c r="N494" s="268" t="s">
        <v>43</v>
      </c>
      <c r="O494" s="85"/>
      <c r="P494" s="214">
        <f>O494*H494</f>
        <v>0</v>
      </c>
      <c r="Q494" s="214">
        <v>0.056000000000000001</v>
      </c>
      <c r="R494" s="214">
        <f>Q494*H494</f>
        <v>4.1159999999999997</v>
      </c>
      <c r="S494" s="214">
        <v>0</v>
      </c>
      <c r="T494" s="215">
        <f>S494*H494</f>
        <v>0</v>
      </c>
      <c r="U494" s="39"/>
      <c r="V494" s="39"/>
      <c r="W494" s="39"/>
      <c r="X494" s="39"/>
      <c r="Y494" s="39"/>
      <c r="Z494" s="39"/>
      <c r="AA494" s="39"/>
      <c r="AB494" s="39"/>
      <c r="AC494" s="39"/>
      <c r="AD494" s="39"/>
      <c r="AE494" s="39"/>
      <c r="AR494" s="216" t="s">
        <v>200</v>
      </c>
      <c r="AT494" s="216" t="s">
        <v>317</v>
      </c>
      <c r="AU494" s="216" t="s">
        <v>82</v>
      </c>
      <c r="AY494" s="18" t="s">
        <v>114</v>
      </c>
      <c r="BE494" s="217">
        <f>IF(N494="základní",J494,0)</f>
        <v>0</v>
      </c>
      <c r="BF494" s="217">
        <f>IF(N494="snížená",J494,0)</f>
        <v>0</v>
      </c>
      <c r="BG494" s="217">
        <f>IF(N494="zákl. přenesená",J494,0)</f>
        <v>0</v>
      </c>
      <c r="BH494" s="217">
        <f>IF(N494="sníž. přenesená",J494,0)</f>
        <v>0</v>
      </c>
      <c r="BI494" s="217">
        <f>IF(N494="nulová",J494,0)</f>
        <v>0</v>
      </c>
      <c r="BJ494" s="18" t="s">
        <v>80</v>
      </c>
      <c r="BK494" s="217">
        <f>ROUND(I494*H494,2)</f>
        <v>0</v>
      </c>
      <c r="BL494" s="18" t="s">
        <v>132</v>
      </c>
      <c r="BM494" s="216" t="s">
        <v>568</v>
      </c>
    </row>
    <row r="495" s="2" customFormat="1">
      <c r="A495" s="39"/>
      <c r="B495" s="40"/>
      <c r="C495" s="41"/>
      <c r="D495" s="218" t="s">
        <v>124</v>
      </c>
      <c r="E495" s="41"/>
      <c r="F495" s="219" t="s">
        <v>567</v>
      </c>
      <c r="G495" s="41"/>
      <c r="H495" s="41"/>
      <c r="I495" s="220"/>
      <c r="J495" s="41"/>
      <c r="K495" s="41"/>
      <c r="L495" s="45"/>
      <c r="M495" s="221"/>
      <c r="N495" s="222"/>
      <c r="O495" s="85"/>
      <c r="P495" s="85"/>
      <c r="Q495" s="85"/>
      <c r="R495" s="85"/>
      <c r="S495" s="85"/>
      <c r="T495" s="86"/>
      <c r="U495" s="39"/>
      <c r="V495" s="39"/>
      <c r="W495" s="39"/>
      <c r="X495" s="39"/>
      <c r="Y495" s="39"/>
      <c r="Z495" s="39"/>
      <c r="AA495" s="39"/>
      <c r="AB495" s="39"/>
      <c r="AC495" s="39"/>
      <c r="AD495" s="39"/>
      <c r="AE495" s="39"/>
      <c r="AT495" s="18" t="s">
        <v>124</v>
      </c>
      <c r="AU495" s="18" t="s">
        <v>82</v>
      </c>
    </row>
    <row r="496" s="14" customFormat="1">
      <c r="A496" s="14"/>
      <c r="B496" s="233"/>
      <c r="C496" s="234"/>
      <c r="D496" s="218" t="s">
        <v>129</v>
      </c>
      <c r="E496" s="235" t="s">
        <v>19</v>
      </c>
      <c r="F496" s="236" t="s">
        <v>569</v>
      </c>
      <c r="G496" s="234"/>
      <c r="H496" s="237">
        <v>73.5</v>
      </c>
      <c r="I496" s="238"/>
      <c r="J496" s="234"/>
      <c r="K496" s="234"/>
      <c r="L496" s="239"/>
      <c r="M496" s="240"/>
      <c r="N496" s="241"/>
      <c r="O496" s="241"/>
      <c r="P496" s="241"/>
      <c r="Q496" s="241"/>
      <c r="R496" s="241"/>
      <c r="S496" s="241"/>
      <c r="T496" s="242"/>
      <c r="U496" s="14"/>
      <c r="V496" s="14"/>
      <c r="W496" s="14"/>
      <c r="X496" s="14"/>
      <c r="Y496" s="14"/>
      <c r="Z496" s="14"/>
      <c r="AA496" s="14"/>
      <c r="AB496" s="14"/>
      <c r="AC496" s="14"/>
      <c r="AD496" s="14"/>
      <c r="AE496" s="14"/>
      <c r="AT496" s="243" t="s">
        <v>129</v>
      </c>
      <c r="AU496" s="243" t="s">
        <v>82</v>
      </c>
      <c r="AV496" s="14" t="s">
        <v>82</v>
      </c>
      <c r="AW496" s="14" t="s">
        <v>33</v>
      </c>
      <c r="AX496" s="14" t="s">
        <v>72</v>
      </c>
      <c r="AY496" s="243" t="s">
        <v>114</v>
      </c>
    </row>
    <row r="497" s="15" customFormat="1">
      <c r="A497" s="15"/>
      <c r="B497" s="244"/>
      <c r="C497" s="245"/>
      <c r="D497" s="218" t="s">
        <v>129</v>
      </c>
      <c r="E497" s="246" t="s">
        <v>19</v>
      </c>
      <c r="F497" s="247" t="s">
        <v>131</v>
      </c>
      <c r="G497" s="245"/>
      <c r="H497" s="248">
        <v>73.5</v>
      </c>
      <c r="I497" s="249"/>
      <c r="J497" s="245"/>
      <c r="K497" s="245"/>
      <c r="L497" s="250"/>
      <c r="M497" s="251"/>
      <c r="N497" s="252"/>
      <c r="O497" s="252"/>
      <c r="P497" s="252"/>
      <c r="Q497" s="252"/>
      <c r="R497" s="252"/>
      <c r="S497" s="252"/>
      <c r="T497" s="253"/>
      <c r="U497" s="15"/>
      <c r="V497" s="15"/>
      <c r="W497" s="15"/>
      <c r="X497" s="15"/>
      <c r="Y497" s="15"/>
      <c r="Z497" s="15"/>
      <c r="AA497" s="15"/>
      <c r="AB497" s="15"/>
      <c r="AC497" s="15"/>
      <c r="AD497" s="15"/>
      <c r="AE497" s="15"/>
      <c r="AT497" s="254" t="s">
        <v>129</v>
      </c>
      <c r="AU497" s="254" t="s">
        <v>82</v>
      </c>
      <c r="AV497" s="15" t="s">
        <v>132</v>
      </c>
      <c r="AW497" s="15" t="s">
        <v>33</v>
      </c>
      <c r="AX497" s="15" t="s">
        <v>80</v>
      </c>
      <c r="AY497" s="254" t="s">
        <v>114</v>
      </c>
    </row>
    <row r="498" s="2" customFormat="1" ht="14.4" customHeight="1">
      <c r="A498" s="39"/>
      <c r="B498" s="40"/>
      <c r="C498" s="205" t="s">
        <v>570</v>
      </c>
      <c r="D498" s="205" t="s">
        <v>117</v>
      </c>
      <c r="E498" s="206" t="s">
        <v>571</v>
      </c>
      <c r="F498" s="207" t="s">
        <v>572</v>
      </c>
      <c r="G498" s="208" t="s">
        <v>212</v>
      </c>
      <c r="H498" s="209">
        <v>7</v>
      </c>
      <c r="I498" s="210"/>
      <c r="J498" s="211">
        <f>ROUND(I498*H498,2)</f>
        <v>0</v>
      </c>
      <c r="K498" s="207" t="s">
        <v>121</v>
      </c>
      <c r="L498" s="45"/>
      <c r="M498" s="212" t="s">
        <v>19</v>
      </c>
      <c r="N498" s="213" t="s">
        <v>43</v>
      </c>
      <c r="O498" s="85"/>
      <c r="P498" s="214">
        <f>O498*H498</f>
        <v>0</v>
      </c>
      <c r="Q498" s="214">
        <v>0.1295</v>
      </c>
      <c r="R498" s="214">
        <f>Q498*H498</f>
        <v>0.90650000000000008</v>
      </c>
      <c r="S498" s="214">
        <v>0</v>
      </c>
      <c r="T498" s="215">
        <f>S498*H498</f>
        <v>0</v>
      </c>
      <c r="U498" s="39"/>
      <c r="V498" s="39"/>
      <c r="W498" s="39"/>
      <c r="X498" s="39"/>
      <c r="Y498" s="39"/>
      <c r="Z498" s="39"/>
      <c r="AA498" s="39"/>
      <c r="AB498" s="39"/>
      <c r="AC498" s="39"/>
      <c r="AD498" s="39"/>
      <c r="AE498" s="39"/>
      <c r="AR498" s="216" t="s">
        <v>132</v>
      </c>
      <c r="AT498" s="216" t="s">
        <v>117</v>
      </c>
      <c r="AU498" s="216" t="s">
        <v>82</v>
      </c>
      <c r="AY498" s="18" t="s">
        <v>114</v>
      </c>
      <c r="BE498" s="217">
        <f>IF(N498="základní",J498,0)</f>
        <v>0</v>
      </c>
      <c r="BF498" s="217">
        <f>IF(N498="snížená",J498,0)</f>
        <v>0</v>
      </c>
      <c r="BG498" s="217">
        <f>IF(N498="zákl. přenesená",J498,0)</f>
        <v>0</v>
      </c>
      <c r="BH498" s="217">
        <f>IF(N498="sníž. přenesená",J498,0)</f>
        <v>0</v>
      </c>
      <c r="BI498" s="217">
        <f>IF(N498="nulová",J498,0)</f>
        <v>0</v>
      </c>
      <c r="BJ498" s="18" t="s">
        <v>80</v>
      </c>
      <c r="BK498" s="217">
        <f>ROUND(I498*H498,2)</f>
        <v>0</v>
      </c>
      <c r="BL498" s="18" t="s">
        <v>132</v>
      </c>
      <c r="BM498" s="216" t="s">
        <v>573</v>
      </c>
    </row>
    <row r="499" s="2" customFormat="1">
      <c r="A499" s="39"/>
      <c r="B499" s="40"/>
      <c r="C499" s="41"/>
      <c r="D499" s="218" t="s">
        <v>124</v>
      </c>
      <c r="E499" s="41"/>
      <c r="F499" s="219" t="s">
        <v>574</v>
      </c>
      <c r="G499" s="41"/>
      <c r="H499" s="41"/>
      <c r="I499" s="220"/>
      <c r="J499" s="41"/>
      <c r="K499" s="41"/>
      <c r="L499" s="45"/>
      <c r="M499" s="221"/>
      <c r="N499" s="222"/>
      <c r="O499" s="85"/>
      <c r="P499" s="85"/>
      <c r="Q499" s="85"/>
      <c r="R499" s="85"/>
      <c r="S499" s="85"/>
      <c r="T499" s="86"/>
      <c r="U499" s="39"/>
      <c r="V499" s="39"/>
      <c r="W499" s="39"/>
      <c r="X499" s="39"/>
      <c r="Y499" s="39"/>
      <c r="Z499" s="39"/>
      <c r="AA499" s="39"/>
      <c r="AB499" s="39"/>
      <c r="AC499" s="39"/>
      <c r="AD499" s="39"/>
      <c r="AE499" s="39"/>
      <c r="AT499" s="18" t="s">
        <v>124</v>
      </c>
      <c r="AU499" s="18" t="s">
        <v>82</v>
      </c>
    </row>
    <row r="500" s="13" customFormat="1">
      <c r="A500" s="13"/>
      <c r="B500" s="223"/>
      <c r="C500" s="224"/>
      <c r="D500" s="218" t="s">
        <v>129</v>
      </c>
      <c r="E500" s="225" t="s">
        <v>19</v>
      </c>
      <c r="F500" s="226" t="s">
        <v>243</v>
      </c>
      <c r="G500" s="224"/>
      <c r="H500" s="225" t="s">
        <v>19</v>
      </c>
      <c r="I500" s="227"/>
      <c r="J500" s="224"/>
      <c r="K500" s="224"/>
      <c r="L500" s="228"/>
      <c r="M500" s="229"/>
      <c r="N500" s="230"/>
      <c r="O500" s="230"/>
      <c r="P500" s="230"/>
      <c r="Q500" s="230"/>
      <c r="R500" s="230"/>
      <c r="S500" s="230"/>
      <c r="T500" s="231"/>
      <c r="U500" s="13"/>
      <c r="V500" s="13"/>
      <c r="W500" s="13"/>
      <c r="X500" s="13"/>
      <c r="Y500" s="13"/>
      <c r="Z500" s="13"/>
      <c r="AA500" s="13"/>
      <c r="AB500" s="13"/>
      <c r="AC500" s="13"/>
      <c r="AD500" s="13"/>
      <c r="AE500" s="13"/>
      <c r="AT500" s="232" t="s">
        <v>129</v>
      </c>
      <c r="AU500" s="232" t="s">
        <v>82</v>
      </c>
      <c r="AV500" s="13" t="s">
        <v>80</v>
      </c>
      <c r="AW500" s="13" t="s">
        <v>33</v>
      </c>
      <c r="AX500" s="13" t="s">
        <v>72</v>
      </c>
      <c r="AY500" s="232" t="s">
        <v>114</v>
      </c>
    </row>
    <row r="501" s="13" customFormat="1">
      <c r="A501" s="13"/>
      <c r="B501" s="223"/>
      <c r="C501" s="224"/>
      <c r="D501" s="218" t="s">
        <v>129</v>
      </c>
      <c r="E501" s="225" t="s">
        <v>19</v>
      </c>
      <c r="F501" s="226" t="s">
        <v>575</v>
      </c>
      <c r="G501" s="224"/>
      <c r="H501" s="225" t="s">
        <v>19</v>
      </c>
      <c r="I501" s="227"/>
      <c r="J501" s="224"/>
      <c r="K501" s="224"/>
      <c r="L501" s="228"/>
      <c r="M501" s="229"/>
      <c r="N501" s="230"/>
      <c r="O501" s="230"/>
      <c r="P501" s="230"/>
      <c r="Q501" s="230"/>
      <c r="R501" s="230"/>
      <c r="S501" s="230"/>
      <c r="T501" s="231"/>
      <c r="U501" s="13"/>
      <c r="V501" s="13"/>
      <c r="W501" s="13"/>
      <c r="X501" s="13"/>
      <c r="Y501" s="13"/>
      <c r="Z501" s="13"/>
      <c r="AA501" s="13"/>
      <c r="AB501" s="13"/>
      <c r="AC501" s="13"/>
      <c r="AD501" s="13"/>
      <c r="AE501" s="13"/>
      <c r="AT501" s="232" t="s">
        <v>129</v>
      </c>
      <c r="AU501" s="232" t="s">
        <v>82</v>
      </c>
      <c r="AV501" s="13" t="s">
        <v>80</v>
      </c>
      <c r="AW501" s="13" t="s">
        <v>33</v>
      </c>
      <c r="AX501" s="13" t="s">
        <v>72</v>
      </c>
      <c r="AY501" s="232" t="s">
        <v>114</v>
      </c>
    </row>
    <row r="502" s="14" customFormat="1">
      <c r="A502" s="14"/>
      <c r="B502" s="233"/>
      <c r="C502" s="234"/>
      <c r="D502" s="218" t="s">
        <v>129</v>
      </c>
      <c r="E502" s="235" t="s">
        <v>19</v>
      </c>
      <c r="F502" s="236" t="s">
        <v>193</v>
      </c>
      <c r="G502" s="234"/>
      <c r="H502" s="237">
        <v>7</v>
      </c>
      <c r="I502" s="238"/>
      <c r="J502" s="234"/>
      <c r="K502" s="234"/>
      <c r="L502" s="239"/>
      <c r="M502" s="240"/>
      <c r="N502" s="241"/>
      <c r="O502" s="241"/>
      <c r="P502" s="241"/>
      <c r="Q502" s="241"/>
      <c r="R502" s="241"/>
      <c r="S502" s="241"/>
      <c r="T502" s="242"/>
      <c r="U502" s="14"/>
      <c r="V502" s="14"/>
      <c r="W502" s="14"/>
      <c r="X502" s="14"/>
      <c r="Y502" s="14"/>
      <c r="Z502" s="14"/>
      <c r="AA502" s="14"/>
      <c r="AB502" s="14"/>
      <c r="AC502" s="14"/>
      <c r="AD502" s="14"/>
      <c r="AE502" s="14"/>
      <c r="AT502" s="243" t="s">
        <v>129</v>
      </c>
      <c r="AU502" s="243" t="s">
        <v>82</v>
      </c>
      <c r="AV502" s="14" t="s">
        <v>82</v>
      </c>
      <c r="AW502" s="14" t="s">
        <v>33</v>
      </c>
      <c r="AX502" s="14" t="s">
        <v>72</v>
      </c>
      <c r="AY502" s="243" t="s">
        <v>114</v>
      </c>
    </row>
    <row r="503" s="15" customFormat="1">
      <c r="A503" s="15"/>
      <c r="B503" s="244"/>
      <c r="C503" s="245"/>
      <c r="D503" s="218" t="s">
        <v>129</v>
      </c>
      <c r="E503" s="246" t="s">
        <v>19</v>
      </c>
      <c r="F503" s="247" t="s">
        <v>131</v>
      </c>
      <c r="G503" s="245"/>
      <c r="H503" s="248">
        <v>7</v>
      </c>
      <c r="I503" s="249"/>
      <c r="J503" s="245"/>
      <c r="K503" s="245"/>
      <c r="L503" s="250"/>
      <c r="M503" s="251"/>
      <c r="N503" s="252"/>
      <c r="O503" s="252"/>
      <c r="P503" s="252"/>
      <c r="Q503" s="252"/>
      <c r="R503" s="252"/>
      <c r="S503" s="252"/>
      <c r="T503" s="253"/>
      <c r="U503" s="15"/>
      <c r="V503" s="15"/>
      <c r="W503" s="15"/>
      <c r="X503" s="15"/>
      <c r="Y503" s="15"/>
      <c r="Z503" s="15"/>
      <c r="AA503" s="15"/>
      <c r="AB503" s="15"/>
      <c r="AC503" s="15"/>
      <c r="AD503" s="15"/>
      <c r="AE503" s="15"/>
      <c r="AT503" s="254" t="s">
        <v>129</v>
      </c>
      <c r="AU503" s="254" t="s">
        <v>82</v>
      </c>
      <c r="AV503" s="15" t="s">
        <v>132</v>
      </c>
      <c r="AW503" s="15" t="s">
        <v>33</v>
      </c>
      <c r="AX503" s="15" t="s">
        <v>80</v>
      </c>
      <c r="AY503" s="254" t="s">
        <v>114</v>
      </c>
    </row>
    <row r="504" s="2" customFormat="1" ht="14.4" customHeight="1">
      <c r="A504" s="39"/>
      <c r="B504" s="40"/>
      <c r="C504" s="259" t="s">
        <v>576</v>
      </c>
      <c r="D504" s="259" t="s">
        <v>317</v>
      </c>
      <c r="E504" s="260" t="s">
        <v>577</v>
      </c>
      <c r="F504" s="261" t="s">
        <v>578</v>
      </c>
      <c r="G504" s="262" t="s">
        <v>212</v>
      </c>
      <c r="H504" s="263">
        <v>7.3499999999999996</v>
      </c>
      <c r="I504" s="264"/>
      <c r="J504" s="265">
        <f>ROUND(I504*H504,2)</f>
        <v>0</v>
      </c>
      <c r="K504" s="261" t="s">
        <v>121</v>
      </c>
      <c r="L504" s="266"/>
      <c r="M504" s="267" t="s">
        <v>19</v>
      </c>
      <c r="N504" s="268" t="s">
        <v>43</v>
      </c>
      <c r="O504" s="85"/>
      <c r="P504" s="214">
        <f>O504*H504</f>
        <v>0</v>
      </c>
      <c r="Q504" s="214">
        <v>0.056120000000000003</v>
      </c>
      <c r="R504" s="214">
        <f>Q504*H504</f>
        <v>0.41248200000000002</v>
      </c>
      <c r="S504" s="214">
        <v>0</v>
      </c>
      <c r="T504" s="215">
        <f>S504*H504</f>
        <v>0</v>
      </c>
      <c r="U504" s="39"/>
      <c r="V504" s="39"/>
      <c r="W504" s="39"/>
      <c r="X504" s="39"/>
      <c r="Y504" s="39"/>
      <c r="Z504" s="39"/>
      <c r="AA504" s="39"/>
      <c r="AB504" s="39"/>
      <c r="AC504" s="39"/>
      <c r="AD504" s="39"/>
      <c r="AE504" s="39"/>
      <c r="AR504" s="216" t="s">
        <v>200</v>
      </c>
      <c r="AT504" s="216" t="s">
        <v>317</v>
      </c>
      <c r="AU504" s="216" t="s">
        <v>82</v>
      </c>
      <c r="AY504" s="18" t="s">
        <v>114</v>
      </c>
      <c r="BE504" s="217">
        <f>IF(N504="základní",J504,0)</f>
        <v>0</v>
      </c>
      <c r="BF504" s="217">
        <f>IF(N504="snížená",J504,0)</f>
        <v>0</v>
      </c>
      <c r="BG504" s="217">
        <f>IF(N504="zákl. přenesená",J504,0)</f>
        <v>0</v>
      </c>
      <c r="BH504" s="217">
        <f>IF(N504="sníž. přenesená",J504,0)</f>
        <v>0</v>
      </c>
      <c r="BI504" s="217">
        <f>IF(N504="nulová",J504,0)</f>
        <v>0</v>
      </c>
      <c r="BJ504" s="18" t="s">
        <v>80</v>
      </c>
      <c r="BK504" s="217">
        <f>ROUND(I504*H504,2)</f>
        <v>0</v>
      </c>
      <c r="BL504" s="18" t="s">
        <v>132</v>
      </c>
      <c r="BM504" s="216" t="s">
        <v>579</v>
      </c>
    </row>
    <row r="505" s="2" customFormat="1">
      <c r="A505" s="39"/>
      <c r="B505" s="40"/>
      <c r="C505" s="41"/>
      <c r="D505" s="218" t="s">
        <v>124</v>
      </c>
      <c r="E505" s="41"/>
      <c r="F505" s="219" t="s">
        <v>578</v>
      </c>
      <c r="G505" s="41"/>
      <c r="H505" s="41"/>
      <c r="I505" s="220"/>
      <c r="J505" s="41"/>
      <c r="K505" s="41"/>
      <c r="L505" s="45"/>
      <c r="M505" s="221"/>
      <c r="N505" s="222"/>
      <c r="O505" s="85"/>
      <c r="P505" s="85"/>
      <c r="Q505" s="85"/>
      <c r="R505" s="85"/>
      <c r="S505" s="85"/>
      <c r="T505" s="86"/>
      <c r="U505" s="39"/>
      <c r="V505" s="39"/>
      <c r="W505" s="39"/>
      <c r="X505" s="39"/>
      <c r="Y505" s="39"/>
      <c r="Z505" s="39"/>
      <c r="AA505" s="39"/>
      <c r="AB505" s="39"/>
      <c r="AC505" s="39"/>
      <c r="AD505" s="39"/>
      <c r="AE505" s="39"/>
      <c r="AT505" s="18" t="s">
        <v>124</v>
      </c>
      <c r="AU505" s="18" t="s">
        <v>82</v>
      </c>
    </row>
    <row r="506" s="14" customFormat="1">
      <c r="A506" s="14"/>
      <c r="B506" s="233"/>
      <c r="C506" s="234"/>
      <c r="D506" s="218" t="s">
        <v>129</v>
      </c>
      <c r="E506" s="235" t="s">
        <v>19</v>
      </c>
      <c r="F506" s="236" t="s">
        <v>580</v>
      </c>
      <c r="G506" s="234"/>
      <c r="H506" s="237">
        <v>7.3499999999999996</v>
      </c>
      <c r="I506" s="238"/>
      <c r="J506" s="234"/>
      <c r="K506" s="234"/>
      <c r="L506" s="239"/>
      <c r="M506" s="240"/>
      <c r="N506" s="241"/>
      <c r="O506" s="241"/>
      <c r="P506" s="241"/>
      <c r="Q506" s="241"/>
      <c r="R506" s="241"/>
      <c r="S506" s="241"/>
      <c r="T506" s="242"/>
      <c r="U506" s="14"/>
      <c r="V506" s="14"/>
      <c r="W506" s="14"/>
      <c r="X506" s="14"/>
      <c r="Y506" s="14"/>
      <c r="Z506" s="14"/>
      <c r="AA506" s="14"/>
      <c r="AB506" s="14"/>
      <c r="AC506" s="14"/>
      <c r="AD506" s="14"/>
      <c r="AE506" s="14"/>
      <c r="AT506" s="243" t="s">
        <v>129</v>
      </c>
      <c r="AU506" s="243" t="s">
        <v>82</v>
      </c>
      <c r="AV506" s="14" t="s">
        <v>82</v>
      </c>
      <c r="AW506" s="14" t="s">
        <v>33</v>
      </c>
      <c r="AX506" s="14" t="s">
        <v>72</v>
      </c>
      <c r="AY506" s="243" t="s">
        <v>114</v>
      </c>
    </row>
    <row r="507" s="15" customFormat="1">
      <c r="A507" s="15"/>
      <c r="B507" s="244"/>
      <c r="C507" s="245"/>
      <c r="D507" s="218" t="s">
        <v>129</v>
      </c>
      <c r="E507" s="246" t="s">
        <v>19</v>
      </c>
      <c r="F507" s="247" t="s">
        <v>131</v>
      </c>
      <c r="G507" s="245"/>
      <c r="H507" s="248">
        <v>7.3499999999999996</v>
      </c>
      <c r="I507" s="249"/>
      <c r="J507" s="245"/>
      <c r="K507" s="245"/>
      <c r="L507" s="250"/>
      <c r="M507" s="251"/>
      <c r="N507" s="252"/>
      <c r="O507" s="252"/>
      <c r="P507" s="252"/>
      <c r="Q507" s="252"/>
      <c r="R507" s="252"/>
      <c r="S507" s="252"/>
      <c r="T507" s="253"/>
      <c r="U507" s="15"/>
      <c r="V507" s="15"/>
      <c r="W507" s="15"/>
      <c r="X507" s="15"/>
      <c r="Y507" s="15"/>
      <c r="Z507" s="15"/>
      <c r="AA507" s="15"/>
      <c r="AB507" s="15"/>
      <c r="AC507" s="15"/>
      <c r="AD507" s="15"/>
      <c r="AE507" s="15"/>
      <c r="AT507" s="254" t="s">
        <v>129</v>
      </c>
      <c r="AU507" s="254" t="s">
        <v>82</v>
      </c>
      <c r="AV507" s="15" t="s">
        <v>132</v>
      </c>
      <c r="AW507" s="15" t="s">
        <v>33</v>
      </c>
      <c r="AX507" s="15" t="s">
        <v>80</v>
      </c>
      <c r="AY507" s="254" t="s">
        <v>114</v>
      </c>
    </row>
    <row r="508" s="2" customFormat="1" ht="14.4" customHeight="1">
      <c r="A508" s="39"/>
      <c r="B508" s="40"/>
      <c r="C508" s="205" t="s">
        <v>581</v>
      </c>
      <c r="D508" s="205" t="s">
        <v>117</v>
      </c>
      <c r="E508" s="206" t="s">
        <v>582</v>
      </c>
      <c r="F508" s="207" t="s">
        <v>583</v>
      </c>
      <c r="G508" s="208" t="s">
        <v>226</v>
      </c>
      <c r="H508" s="209">
        <v>8.3699999999999992</v>
      </c>
      <c r="I508" s="210"/>
      <c r="J508" s="211">
        <f>ROUND(I508*H508,2)</f>
        <v>0</v>
      </c>
      <c r="K508" s="207" t="s">
        <v>121</v>
      </c>
      <c r="L508" s="45"/>
      <c r="M508" s="212" t="s">
        <v>19</v>
      </c>
      <c r="N508" s="213" t="s">
        <v>43</v>
      </c>
      <c r="O508" s="85"/>
      <c r="P508" s="214">
        <f>O508*H508</f>
        <v>0</v>
      </c>
      <c r="Q508" s="214">
        <v>2.2563399999999998</v>
      </c>
      <c r="R508" s="214">
        <f>Q508*H508</f>
        <v>18.885565799999995</v>
      </c>
      <c r="S508" s="214">
        <v>0</v>
      </c>
      <c r="T508" s="215">
        <f>S508*H508</f>
        <v>0</v>
      </c>
      <c r="U508" s="39"/>
      <c r="V508" s="39"/>
      <c r="W508" s="39"/>
      <c r="X508" s="39"/>
      <c r="Y508" s="39"/>
      <c r="Z508" s="39"/>
      <c r="AA508" s="39"/>
      <c r="AB508" s="39"/>
      <c r="AC508" s="39"/>
      <c r="AD508" s="39"/>
      <c r="AE508" s="39"/>
      <c r="AR508" s="216" t="s">
        <v>132</v>
      </c>
      <c r="AT508" s="216" t="s">
        <v>117</v>
      </c>
      <c r="AU508" s="216" t="s">
        <v>82</v>
      </c>
      <c r="AY508" s="18" t="s">
        <v>114</v>
      </c>
      <c r="BE508" s="217">
        <f>IF(N508="základní",J508,0)</f>
        <v>0</v>
      </c>
      <c r="BF508" s="217">
        <f>IF(N508="snížená",J508,0)</f>
        <v>0</v>
      </c>
      <c r="BG508" s="217">
        <f>IF(N508="zákl. přenesená",J508,0)</f>
        <v>0</v>
      </c>
      <c r="BH508" s="217">
        <f>IF(N508="sníž. přenesená",J508,0)</f>
        <v>0</v>
      </c>
      <c r="BI508" s="217">
        <f>IF(N508="nulová",J508,0)</f>
        <v>0</v>
      </c>
      <c r="BJ508" s="18" t="s">
        <v>80</v>
      </c>
      <c r="BK508" s="217">
        <f>ROUND(I508*H508,2)</f>
        <v>0</v>
      </c>
      <c r="BL508" s="18" t="s">
        <v>132</v>
      </c>
      <c r="BM508" s="216" t="s">
        <v>584</v>
      </c>
    </row>
    <row r="509" s="2" customFormat="1">
      <c r="A509" s="39"/>
      <c r="B509" s="40"/>
      <c r="C509" s="41"/>
      <c r="D509" s="218" t="s">
        <v>124</v>
      </c>
      <c r="E509" s="41"/>
      <c r="F509" s="219" t="s">
        <v>585</v>
      </c>
      <c r="G509" s="41"/>
      <c r="H509" s="41"/>
      <c r="I509" s="220"/>
      <c r="J509" s="41"/>
      <c r="K509" s="41"/>
      <c r="L509" s="45"/>
      <c r="M509" s="221"/>
      <c r="N509" s="222"/>
      <c r="O509" s="85"/>
      <c r="P509" s="85"/>
      <c r="Q509" s="85"/>
      <c r="R509" s="85"/>
      <c r="S509" s="85"/>
      <c r="T509" s="86"/>
      <c r="U509" s="39"/>
      <c r="V509" s="39"/>
      <c r="W509" s="39"/>
      <c r="X509" s="39"/>
      <c r="Y509" s="39"/>
      <c r="Z509" s="39"/>
      <c r="AA509" s="39"/>
      <c r="AB509" s="39"/>
      <c r="AC509" s="39"/>
      <c r="AD509" s="39"/>
      <c r="AE509" s="39"/>
      <c r="AT509" s="18" t="s">
        <v>124</v>
      </c>
      <c r="AU509" s="18" t="s">
        <v>82</v>
      </c>
    </row>
    <row r="510" s="13" customFormat="1">
      <c r="A510" s="13"/>
      <c r="B510" s="223"/>
      <c r="C510" s="224"/>
      <c r="D510" s="218" t="s">
        <v>129</v>
      </c>
      <c r="E510" s="225" t="s">
        <v>19</v>
      </c>
      <c r="F510" s="226" t="s">
        <v>586</v>
      </c>
      <c r="G510" s="224"/>
      <c r="H510" s="225" t="s">
        <v>19</v>
      </c>
      <c r="I510" s="227"/>
      <c r="J510" s="224"/>
      <c r="K510" s="224"/>
      <c r="L510" s="228"/>
      <c r="M510" s="229"/>
      <c r="N510" s="230"/>
      <c r="O510" s="230"/>
      <c r="P510" s="230"/>
      <c r="Q510" s="230"/>
      <c r="R510" s="230"/>
      <c r="S510" s="230"/>
      <c r="T510" s="231"/>
      <c r="U510" s="13"/>
      <c r="V510" s="13"/>
      <c r="W510" s="13"/>
      <c r="X510" s="13"/>
      <c r="Y510" s="13"/>
      <c r="Z510" s="13"/>
      <c r="AA510" s="13"/>
      <c r="AB510" s="13"/>
      <c r="AC510" s="13"/>
      <c r="AD510" s="13"/>
      <c r="AE510" s="13"/>
      <c r="AT510" s="232" t="s">
        <v>129</v>
      </c>
      <c r="AU510" s="232" t="s">
        <v>82</v>
      </c>
      <c r="AV510" s="13" t="s">
        <v>80</v>
      </c>
      <c r="AW510" s="13" t="s">
        <v>33</v>
      </c>
      <c r="AX510" s="13" t="s">
        <v>72</v>
      </c>
      <c r="AY510" s="232" t="s">
        <v>114</v>
      </c>
    </row>
    <row r="511" s="14" customFormat="1">
      <c r="A511" s="14"/>
      <c r="B511" s="233"/>
      <c r="C511" s="234"/>
      <c r="D511" s="218" t="s">
        <v>129</v>
      </c>
      <c r="E511" s="235" t="s">
        <v>19</v>
      </c>
      <c r="F511" s="236" t="s">
        <v>587</v>
      </c>
      <c r="G511" s="234"/>
      <c r="H511" s="237">
        <v>8.3699999999999992</v>
      </c>
      <c r="I511" s="238"/>
      <c r="J511" s="234"/>
      <c r="K511" s="234"/>
      <c r="L511" s="239"/>
      <c r="M511" s="240"/>
      <c r="N511" s="241"/>
      <c r="O511" s="241"/>
      <c r="P511" s="241"/>
      <c r="Q511" s="241"/>
      <c r="R511" s="241"/>
      <c r="S511" s="241"/>
      <c r="T511" s="242"/>
      <c r="U511" s="14"/>
      <c r="V511" s="14"/>
      <c r="W511" s="14"/>
      <c r="X511" s="14"/>
      <c r="Y511" s="14"/>
      <c r="Z511" s="14"/>
      <c r="AA511" s="14"/>
      <c r="AB511" s="14"/>
      <c r="AC511" s="14"/>
      <c r="AD511" s="14"/>
      <c r="AE511" s="14"/>
      <c r="AT511" s="243" t="s">
        <v>129</v>
      </c>
      <c r="AU511" s="243" t="s">
        <v>82</v>
      </c>
      <c r="AV511" s="14" t="s">
        <v>82</v>
      </c>
      <c r="AW511" s="14" t="s">
        <v>33</v>
      </c>
      <c r="AX511" s="14" t="s">
        <v>72</v>
      </c>
      <c r="AY511" s="243" t="s">
        <v>114</v>
      </c>
    </row>
    <row r="512" s="15" customFormat="1">
      <c r="A512" s="15"/>
      <c r="B512" s="244"/>
      <c r="C512" s="245"/>
      <c r="D512" s="218" t="s">
        <v>129</v>
      </c>
      <c r="E512" s="246" t="s">
        <v>19</v>
      </c>
      <c r="F512" s="247" t="s">
        <v>131</v>
      </c>
      <c r="G512" s="245"/>
      <c r="H512" s="248">
        <v>8.3699999999999992</v>
      </c>
      <c r="I512" s="249"/>
      <c r="J512" s="245"/>
      <c r="K512" s="245"/>
      <c r="L512" s="250"/>
      <c r="M512" s="251"/>
      <c r="N512" s="252"/>
      <c r="O512" s="252"/>
      <c r="P512" s="252"/>
      <c r="Q512" s="252"/>
      <c r="R512" s="252"/>
      <c r="S512" s="252"/>
      <c r="T512" s="253"/>
      <c r="U512" s="15"/>
      <c r="V512" s="15"/>
      <c r="W512" s="15"/>
      <c r="X512" s="15"/>
      <c r="Y512" s="15"/>
      <c r="Z512" s="15"/>
      <c r="AA512" s="15"/>
      <c r="AB512" s="15"/>
      <c r="AC512" s="15"/>
      <c r="AD512" s="15"/>
      <c r="AE512" s="15"/>
      <c r="AT512" s="254" t="s">
        <v>129</v>
      </c>
      <c r="AU512" s="254" t="s">
        <v>82</v>
      </c>
      <c r="AV512" s="15" t="s">
        <v>132</v>
      </c>
      <c r="AW512" s="15" t="s">
        <v>33</v>
      </c>
      <c r="AX512" s="15" t="s">
        <v>80</v>
      </c>
      <c r="AY512" s="254" t="s">
        <v>114</v>
      </c>
    </row>
    <row r="513" s="2" customFormat="1" ht="14.4" customHeight="1">
      <c r="A513" s="39"/>
      <c r="B513" s="40"/>
      <c r="C513" s="205" t="s">
        <v>588</v>
      </c>
      <c r="D513" s="205" t="s">
        <v>117</v>
      </c>
      <c r="E513" s="206" t="s">
        <v>589</v>
      </c>
      <c r="F513" s="207" t="s">
        <v>590</v>
      </c>
      <c r="G513" s="208" t="s">
        <v>212</v>
      </c>
      <c r="H513" s="209">
        <v>31</v>
      </c>
      <c r="I513" s="210"/>
      <c r="J513" s="211">
        <f>ROUND(I513*H513,2)</f>
        <v>0</v>
      </c>
      <c r="K513" s="207" t="s">
        <v>121</v>
      </c>
      <c r="L513" s="45"/>
      <c r="M513" s="212" t="s">
        <v>19</v>
      </c>
      <c r="N513" s="213" t="s">
        <v>43</v>
      </c>
      <c r="O513" s="85"/>
      <c r="P513" s="214">
        <f>O513*H513</f>
        <v>0</v>
      </c>
      <c r="Q513" s="214">
        <v>0.00060999999999999997</v>
      </c>
      <c r="R513" s="214">
        <f>Q513*H513</f>
        <v>0.01891</v>
      </c>
      <c r="S513" s="214">
        <v>0</v>
      </c>
      <c r="T513" s="215">
        <f>S513*H513</f>
        <v>0</v>
      </c>
      <c r="U513" s="39"/>
      <c r="V513" s="39"/>
      <c r="W513" s="39"/>
      <c r="X513" s="39"/>
      <c r="Y513" s="39"/>
      <c r="Z513" s="39"/>
      <c r="AA513" s="39"/>
      <c r="AB513" s="39"/>
      <c r="AC513" s="39"/>
      <c r="AD513" s="39"/>
      <c r="AE513" s="39"/>
      <c r="AR513" s="216" t="s">
        <v>132</v>
      </c>
      <c r="AT513" s="216" t="s">
        <v>117</v>
      </c>
      <c r="AU513" s="216" t="s">
        <v>82</v>
      </c>
      <c r="AY513" s="18" t="s">
        <v>114</v>
      </c>
      <c r="BE513" s="217">
        <f>IF(N513="základní",J513,0)</f>
        <v>0</v>
      </c>
      <c r="BF513" s="217">
        <f>IF(N513="snížená",J513,0)</f>
        <v>0</v>
      </c>
      <c r="BG513" s="217">
        <f>IF(N513="zákl. přenesená",J513,0)</f>
        <v>0</v>
      </c>
      <c r="BH513" s="217">
        <f>IF(N513="sníž. přenesená",J513,0)</f>
        <v>0</v>
      </c>
      <c r="BI513" s="217">
        <f>IF(N513="nulová",J513,0)</f>
        <v>0</v>
      </c>
      <c r="BJ513" s="18" t="s">
        <v>80</v>
      </c>
      <c r="BK513" s="217">
        <f>ROUND(I513*H513,2)</f>
        <v>0</v>
      </c>
      <c r="BL513" s="18" t="s">
        <v>132</v>
      </c>
      <c r="BM513" s="216" t="s">
        <v>591</v>
      </c>
    </row>
    <row r="514" s="2" customFormat="1">
      <c r="A514" s="39"/>
      <c r="B514" s="40"/>
      <c r="C514" s="41"/>
      <c r="D514" s="218" t="s">
        <v>124</v>
      </c>
      <c r="E514" s="41"/>
      <c r="F514" s="219" t="s">
        <v>592</v>
      </c>
      <c r="G514" s="41"/>
      <c r="H514" s="41"/>
      <c r="I514" s="220"/>
      <c r="J514" s="41"/>
      <c r="K514" s="41"/>
      <c r="L514" s="45"/>
      <c r="M514" s="221"/>
      <c r="N514" s="222"/>
      <c r="O514" s="85"/>
      <c r="P514" s="85"/>
      <c r="Q514" s="85"/>
      <c r="R514" s="85"/>
      <c r="S514" s="85"/>
      <c r="T514" s="86"/>
      <c r="U514" s="39"/>
      <c r="V514" s="39"/>
      <c r="W514" s="39"/>
      <c r="X514" s="39"/>
      <c r="Y514" s="39"/>
      <c r="Z514" s="39"/>
      <c r="AA514" s="39"/>
      <c r="AB514" s="39"/>
      <c r="AC514" s="39"/>
      <c r="AD514" s="39"/>
      <c r="AE514" s="39"/>
      <c r="AT514" s="18" t="s">
        <v>124</v>
      </c>
      <c r="AU514" s="18" t="s">
        <v>82</v>
      </c>
    </row>
    <row r="515" s="13" customFormat="1">
      <c r="A515" s="13"/>
      <c r="B515" s="223"/>
      <c r="C515" s="224"/>
      <c r="D515" s="218" t="s">
        <v>129</v>
      </c>
      <c r="E515" s="225" t="s">
        <v>19</v>
      </c>
      <c r="F515" s="226" t="s">
        <v>243</v>
      </c>
      <c r="G515" s="224"/>
      <c r="H515" s="225" t="s">
        <v>19</v>
      </c>
      <c r="I515" s="227"/>
      <c r="J515" s="224"/>
      <c r="K515" s="224"/>
      <c r="L515" s="228"/>
      <c r="M515" s="229"/>
      <c r="N515" s="230"/>
      <c r="O515" s="230"/>
      <c r="P515" s="230"/>
      <c r="Q515" s="230"/>
      <c r="R515" s="230"/>
      <c r="S515" s="230"/>
      <c r="T515" s="231"/>
      <c r="U515" s="13"/>
      <c r="V515" s="13"/>
      <c r="W515" s="13"/>
      <c r="X515" s="13"/>
      <c r="Y515" s="13"/>
      <c r="Z515" s="13"/>
      <c r="AA515" s="13"/>
      <c r="AB515" s="13"/>
      <c r="AC515" s="13"/>
      <c r="AD515" s="13"/>
      <c r="AE515" s="13"/>
      <c r="AT515" s="232" t="s">
        <v>129</v>
      </c>
      <c r="AU515" s="232" t="s">
        <v>82</v>
      </c>
      <c r="AV515" s="13" t="s">
        <v>80</v>
      </c>
      <c r="AW515" s="13" t="s">
        <v>33</v>
      </c>
      <c r="AX515" s="13" t="s">
        <v>72</v>
      </c>
      <c r="AY515" s="232" t="s">
        <v>114</v>
      </c>
    </row>
    <row r="516" s="13" customFormat="1">
      <c r="A516" s="13"/>
      <c r="B516" s="223"/>
      <c r="C516" s="224"/>
      <c r="D516" s="218" t="s">
        <v>129</v>
      </c>
      <c r="E516" s="225" t="s">
        <v>19</v>
      </c>
      <c r="F516" s="226" t="s">
        <v>593</v>
      </c>
      <c r="G516" s="224"/>
      <c r="H516" s="225" t="s">
        <v>19</v>
      </c>
      <c r="I516" s="227"/>
      <c r="J516" s="224"/>
      <c r="K516" s="224"/>
      <c r="L516" s="228"/>
      <c r="M516" s="229"/>
      <c r="N516" s="230"/>
      <c r="O516" s="230"/>
      <c r="P516" s="230"/>
      <c r="Q516" s="230"/>
      <c r="R516" s="230"/>
      <c r="S516" s="230"/>
      <c r="T516" s="231"/>
      <c r="U516" s="13"/>
      <c r="V516" s="13"/>
      <c r="W516" s="13"/>
      <c r="X516" s="13"/>
      <c r="Y516" s="13"/>
      <c r="Z516" s="13"/>
      <c r="AA516" s="13"/>
      <c r="AB516" s="13"/>
      <c r="AC516" s="13"/>
      <c r="AD516" s="13"/>
      <c r="AE516" s="13"/>
      <c r="AT516" s="232" t="s">
        <v>129</v>
      </c>
      <c r="AU516" s="232" t="s">
        <v>82</v>
      </c>
      <c r="AV516" s="13" t="s">
        <v>80</v>
      </c>
      <c r="AW516" s="13" t="s">
        <v>33</v>
      </c>
      <c r="AX516" s="13" t="s">
        <v>72</v>
      </c>
      <c r="AY516" s="232" t="s">
        <v>114</v>
      </c>
    </row>
    <row r="517" s="14" customFormat="1">
      <c r="A517" s="14"/>
      <c r="B517" s="233"/>
      <c r="C517" s="234"/>
      <c r="D517" s="218" t="s">
        <v>129</v>
      </c>
      <c r="E517" s="235" t="s">
        <v>19</v>
      </c>
      <c r="F517" s="236" t="s">
        <v>370</v>
      </c>
      <c r="G517" s="234"/>
      <c r="H517" s="237">
        <v>31</v>
      </c>
      <c r="I517" s="238"/>
      <c r="J517" s="234"/>
      <c r="K517" s="234"/>
      <c r="L517" s="239"/>
      <c r="M517" s="240"/>
      <c r="N517" s="241"/>
      <c r="O517" s="241"/>
      <c r="P517" s="241"/>
      <c r="Q517" s="241"/>
      <c r="R517" s="241"/>
      <c r="S517" s="241"/>
      <c r="T517" s="242"/>
      <c r="U517" s="14"/>
      <c r="V517" s="14"/>
      <c r="W517" s="14"/>
      <c r="X517" s="14"/>
      <c r="Y517" s="14"/>
      <c r="Z517" s="14"/>
      <c r="AA517" s="14"/>
      <c r="AB517" s="14"/>
      <c r="AC517" s="14"/>
      <c r="AD517" s="14"/>
      <c r="AE517" s="14"/>
      <c r="AT517" s="243" t="s">
        <v>129</v>
      </c>
      <c r="AU517" s="243" t="s">
        <v>82</v>
      </c>
      <c r="AV517" s="14" t="s">
        <v>82</v>
      </c>
      <c r="AW517" s="14" t="s">
        <v>33</v>
      </c>
      <c r="AX517" s="14" t="s">
        <v>72</v>
      </c>
      <c r="AY517" s="243" t="s">
        <v>114</v>
      </c>
    </row>
    <row r="518" s="15" customFormat="1">
      <c r="A518" s="15"/>
      <c r="B518" s="244"/>
      <c r="C518" s="245"/>
      <c r="D518" s="218" t="s">
        <v>129</v>
      </c>
      <c r="E518" s="246" t="s">
        <v>19</v>
      </c>
      <c r="F518" s="247" t="s">
        <v>131</v>
      </c>
      <c r="G518" s="245"/>
      <c r="H518" s="248">
        <v>31</v>
      </c>
      <c r="I518" s="249"/>
      <c r="J518" s="245"/>
      <c r="K518" s="245"/>
      <c r="L518" s="250"/>
      <c r="M518" s="251"/>
      <c r="N518" s="252"/>
      <c r="O518" s="252"/>
      <c r="P518" s="252"/>
      <c r="Q518" s="252"/>
      <c r="R518" s="252"/>
      <c r="S518" s="252"/>
      <c r="T518" s="253"/>
      <c r="U518" s="15"/>
      <c r="V518" s="15"/>
      <c r="W518" s="15"/>
      <c r="X518" s="15"/>
      <c r="Y518" s="15"/>
      <c r="Z518" s="15"/>
      <c r="AA518" s="15"/>
      <c r="AB518" s="15"/>
      <c r="AC518" s="15"/>
      <c r="AD518" s="15"/>
      <c r="AE518" s="15"/>
      <c r="AT518" s="254" t="s">
        <v>129</v>
      </c>
      <c r="AU518" s="254" t="s">
        <v>82</v>
      </c>
      <c r="AV518" s="15" t="s">
        <v>132</v>
      </c>
      <c r="AW518" s="15" t="s">
        <v>33</v>
      </c>
      <c r="AX518" s="15" t="s">
        <v>80</v>
      </c>
      <c r="AY518" s="254" t="s">
        <v>114</v>
      </c>
    </row>
    <row r="519" s="2" customFormat="1" ht="14.4" customHeight="1">
      <c r="A519" s="39"/>
      <c r="B519" s="40"/>
      <c r="C519" s="205" t="s">
        <v>594</v>
      </c>
      <c r="D519" s="205" t="s">
        <v>117</v>
      </c>
      <c r="E519" s="206" t="s">
        <v>595</v>
      </c>
      <c r="F519" s="207" t="s">
        <v>596</v>
      </c>
      <c r="G519" s="208" t="s">
        <v>212</v>
      </c>
      <c r="H519" s="209">
        <v>31</v>
      </c>
      <c r="I519" s="210"/>
      <c r="J519" s="211">
        <f>ROUND(I519*H519,2)</f>
        <v>0</v>
      </c>
      <c r="K519" s="207" t="s">
        <v>121</v>
      </c>
      <c r="L519" s="45"/>
      <c r="M519" s="212" t="s">
        <v>19</v>
      </c>
      <c r="N519" s="213" t="s">
        <v>43</v>
      </c>
      <c r="O519" s="85"/>
      <c r="P519" s="214">
        <f>O519*H519</f>
        <v>0</v>
      </c>
      <c r="Q519" s="214">
        <v>0</v>
      </c>
      <c r="R519" s="214">
        <f>Q519*H519</f>
        <v>0</v>
      </c>
      <c r="S519" s="214">
        <v>0</v>
      </c>
      <c r="T519" s="215">
        <f>S519*H519</f>
        <v>0</v>
      </c>
      <c r="U519" s="39"/>
      <c r="V519" s="39"/>
      <c r="W519" s="39"/>
      <c r="X519" s="39"/>
      <c r="Y519" s="39"/>
      <c r="Z519" s="39"/>
      <c r="AA519" s="39"/>
      <c r="AB519" s="39"/>
      <c r="AC519" s="39"/>
      <c r="AD519" s="39"/>
      <c r="AE519" s="39"/>
      <c r="AR519" s="216" t="s">
        <v>132</v>
      </c>
      <c r="AT519" s="216" t="s">
        <v>117</v>
      </c>
      <c r="AU519" s="216" t="s">
        <v>82</v>
      </c>
      <c r="AY519" s="18" t="s">
        <v>114</v>
      </c>
      <c r="BE519" s="217">
        <f>IF(N519="základní",J519,0)</f>
        <v>0</v>
      </c>
      <c r="BF519" s="217">
        <f>IF(N519="snížená",J519,0)</f>
        <v>0</v>
      </c>
      <c r="BG519" s="217">
        <f>IF(N519="zákl. přenesená",J519,0)</f>
        <v>0</v>
      </c>
      <c r="BH519" s="217">
        <f>IF(N519="sníž. přenesená",J519,0)</f>
        <v>0</v>
      </c>
      <c r="BI519" s="217">
        <f>IF(N519="nulová",J519,0)</f>
        <v>0</v>
      </c>
      <c r="BJ519" s="18" t="s">
        <v>80</v>
      </c>
      <c r="BK519" s="217">
        <f>ROUND(I519*H519,2)</f>
        <v>0</v>
      </c>
      <c r="BL519" s="18" t="s">
        <v>132</v>
      </c>
      <c r="BM519" s="216" t="s">
        <v>597</v>
      </c>
    </row>
    <row r="520" s="2" customFormat="1">
      <c r="A520" s="39"/>
      <c r="B520" s="40"/>
      <c r="C520" s="41"/>
      <c r="D520" s="218" t="s">
        <v>124</v>
      </c>
      <c r="E520" s="41"/>
      <c r="F520" s="219" t="s">
        <v>598</v>
      </c>
      <c r="G520" s="41"/>
      <c r="H520" s="41"/>
      <c r="I520" s="220"/>
      <c r="J520" s="41"/>
      <c r="K520" s="41"/>
      <c r="L520" s="45"/>
      <c r="M520" s="221"/>
      <c r="N520" s="222"/>
      <c r="O520" s="85"/>
      <c r="P520" s="85"/>
      <c r="Q520" s="85"/>
      <c r="R520" s="85"/>
      <c r="S520" s="85"/>
      <c r="T520" s="86"/>
      <c r="U520" s="39"/>
      <c r="V520" s="39"/>
      <c r="W520" s="39"/>
      <c r="X520" s="39"/>
      <c r="Y520" s="39"/>
      <c r="Z520" s="39"/>
      <c r="AA520" s="39"/>
      <c r="AB520" s="39"/>
      <c r="AC520" s="39"/>
      <c r="AD520" s="39"/>
      <c r="AE520" s="39"/>
      <c r="AT520" s="18" t="s">
        <v>124</v>
      </c>
      <c r="AU520" s="18" t="s">
        <v>82</v>
      </c>
    </row>
    <row r="521" s="13" customFormat="1">
      <c r="A521" s="13"/>
      <c r="B521" s="223"/>
      <c r="C521" s="224"/>
      <c r="D521" s="218" t="s">
        <v>129</v>
      </c>
      <c r="E521" s="225" t="s">
        <v>19</v>
      </c>
      <c r="F521" s="226" t="s">
        <v>167</v>
      </c>
      <c r="G521" s="224"/>
      <c r="H521" s="225" t="s">
        <v>19</v>
      </c>
      <c r="I521" s="227"/>
      <c r="J521" s="224"/>
      <c r="K521" s="224"/>
      <c r="L521" s="228"/>
      <c r="M521" s="229"/>
      <c r="N521" s="230"/>
      <c r="O521" s="230"/>
      <c r="P521" s="230"/>
      <c r="Q521" s="230"/>
      <c r="R521" s="230"/>
      <c r="S521" s="230"/>
      <c r="T521" s="231"/>
      <c r="U521" s="13"/>
      <c r="V521" s="13"/>
      <c r="W521" s="13"/>
      <c r="X521" s="13"/>
      <c r="Y521" s="13"/>
      <c r="Z521" s="13"/>
      <c r="AA521" s="13"/>
      <c r="AB521" s="13"/>
      <c r="AC521" s="13"/>
      <c r="AD521" s="13"/>
      <c r="AE521" s="13"/>
      <c r="AT521" s="232" t="s">
        <v>129</v>
      </c>
      <c r="AU521" s="232" t="s">
        <v>82</v>
      </c>
      <c r="AV521" s="13" t="s">
        <v>80</v>
      </c>
      <c r="AW521" s="13" t="s">
        <v>33</v>
      </c>
      <c r="AX521" s="13" t="s">
        <v>72</v>
      </c>
      <c r="AY521" s="232" t="s">
        <v>114</v>
      </c>
    </row>
    <row r="522" s="13" customFormat="1">
      <c r="A522" s="13"/>
      <c r="B522" s="223"/>
      <c r="C522" s="224"/>
      <c r="D522" s="218" t="s">
        <v>129</v>
      </c>
      <c r="E522" s="225" t="s">
        <v>19</v>
      </c>
      <c r="F522" s="226" t="s">
        <v>599</v>
      </c>
      <c r="G522" s="224"/>
      <c r="H522" s="225" t="s">
        <v>19</v>
      </c>
      <c r="I522" s="227"/>
      <c r="J522" s="224"/>
      <c r="K522" s="224"/>
      <c r="L522" s="228"/>
      <c r="M522" s="229"/>
      <c r="N522" s="230"/>
      <c r="O522" s="230"/>
      <c r="P522" s="230"/>
      <c r="Q522" s="230"/>
      <c r="R522" s="230"/>
      <c r="S522" s="230"/>
      <c r="T522" s="231"/>
      <c r="U522" s="13"/>
      <c r="V522" s="13"/>
      <c r="W522" s="13"/>
      <c r="X522" s="13"/>
      <c r="Y522" s="13"/>
      <c r="Z522" s="13"/>
      <c r="AA522" s="13"/>
      <c r="AB522" s="13"/>
      <c r="AC522" s="13"/>
      <c r="AD522" s="13"/>
      <c r="AE522" s="13"/>
      <c r="AT522" s="232" t="s">
        <v>129</v>
      </c>
      <c r="AU522" s="232" t="s">
        <v>82</v>
      </c>
      <c r="AV522" s="13" t="s">
        <v>80</v>
      </c>
      <c r="AW522" s="13" t="s">
        <v>33</v>
      </c>
      <c r="AX522" s="13" t="s">
        <v>72</v>
      </c>
      <c r="AY522" s="232" t="s">
        <v>114</v>
      </c>
    </row>
    <row r="523" s="14" customFormat="1">
      <c r="A523" s="14"/>
      <c r="B523" s="233"/>
      <c r="C523" s="234"/>
      <c r="D523" s="218" t="s">
        <v>129</v>
      </c>
      <c r="E523" s="235" t="s">
        <v>19</v>
      </c>
      <c r="F523" s="236" t="s">
        <v>370</v>
      </c>
      <c r="G523" s="234"/>
      <c r="H523" s="237">
        <v>31</v>
      </c>
      <c r="I523" s="238"/>
      <c r="J523" s="234"/>
      <c r="K523" s="234"/>
      <c r="L523" s="239"/>
      <c r="M523" s="240"/>
      <c r="N523" s="241"/>
      <c r="O523" s="241"/>
      <c r="P523" s="241"/>
      <c r="Q523" s="241"/>
      <c r="R523" s="241"/>
      <c r="S523" s="241"/>
      <c r="T523" s="242"/>
      <c r="U523" s="14"/>
      <c r="V523" s="14"/>
      <c r="W523" s="14"/>
      <c r="X523" s="14"/>
      <c r="Y523" s="14"/>
      <c r="Z523" s="14"/>
      <c r="AA523" s="14"/>
      <c r="AB523" s="14"/>
      <c r="AC523" s="14"/>
      <c r="AD523" s="14"/>
      <c r="AE523" s="14"/>
      <c r="AT523" s="243" t="s">
        <v>129</v>
      </c>
      <c r="AU523" s="243" t="s">
        <v>82</v>
      </c>
      <c r="AV523" s="14" t="s">
        <v>82</v>
      </c>
      <c r="AW523" s="14" t="s">
        <v>33</v>
      </c>
      <c r="AX523" s="14" t="s">
        <v>72</v>
      </c>
      <c r="AY523" s="243" t="s">
        <v>114</v>
      </c>
    </row>
    <row r="524" s="15" customFormat="1">
      <c r="A524" s="15"/>
      <c r="B524" s="244"/>
      <c r="C524" s="245"/>
      <c r="D524" s="218" t="s">
        <v>129</v>
      </c>
      <c r="E524" s="246" t="s">
        <v>19</v>
      </c>
      <c r="F524" s="247" t="s">
        <v>131</v>
      </c>
      <c r="G524" s="245"/>
      <c r="H524" s="248">
        <v>31</v>
      </c>
      <c r="I524" s="249"/>
      <c r="J524" s="245"/>
      <c r="K524" s="245"/>
      <c r="L524" s="250"/>
      <c r="M524" s="251"/>
      <c r="N524" s="252"/>
      <c r="O524" s="252"/>
      <c r="P524" s="252"/>
      <c r="Q524" s="252"/>
      <c r="R524" s="252"/>
      <c r="S524" s="252"/>
      <c r="T524" s="253"/>
      <c r="U524" s="15"/>
      <c r="V524" s="15"/>
      <c r="W524" s="15"/>
      <c r="X524" s="15"/>
      <c r="Y524" s="15"/>
      <c r="Z524" s="15"/>
      <c r="AA524" s="15"/>
      <c r="AB524" s="15"/>
      <c r="AC524" s="15"/>
      <c r="AD524" s="15"/>
      <c r="AE524" s="15"/>
      <c r="AT524" s="254" t="s">
        <v>129</v>
      </c>
      <c r="AU524" s="254" t="s">
        <v>82</v>
      </c>
      <c r="AV524" s="15" t="s">
        <v>132</v>
      </c>
      <c r="AW524" s="15" t="s">
        <v>33</v>
      </c>
      <c r="AX524" s="15" t="s">
        <v>80</v>
      </c>
      <c r="AY524" s="254" t="s">
        <v>114</v>
      </c>
    </row>
    <row r="525" s="2" customFormat="1" ht="14.4" customHeight="1">
      <c r="A525" s="39"/>
      <c r="B525" s="40"/>
      <c r="C525" s="205" t="s">
        <v>600</v>
      </c>
      <c r="D525" s="205" t="s">
        <v>117</v>
      </c>
      <c r="E525" s="206" t="s">
        <v>601</v>
      </c>
      <c r="F525" s="207" t="s">
        <v>602</v>
      </c>
      <c r="G525" s="208" t="s">
        <v>226</v>
      </c>
      <c r="H525" s="209">
        <v>0.69199999999999995</v>
      </c>
      <c r="I525" s="210"/>
      <c r="J525" s="211">
        <f>ROUND(I525*H525,2)</f>
        <v>0</v>
      </c>
      <c r="K525" s="207" t="s">
        <v>121</v>
      </c>
      <c r="L525" s="45"/>
      <c r="M525" s="212" t="s">
        <v>19</v>
      </c>
      <c r="N525" s="213" t="s">
        <v>43</v>
      </c>
      <c r="O525" s="85"/>
      <c r="P525" s="214">
        <f>O525*H525</f>
        <v>0</v>
      </c>
      <c r="Q525" s="214">
        <v>0</v>
      </c>
      <c r="R525" s="214">
        <f>Q525*H525</f>
        <v>0</v>
      </c>
      <c r="S525" s="214">
        <v>1.9199999999999999</v>
      </c>
      <c r="T525" s="215">
        <f>S525*H525</f>
        <v>1.3286399999999998</v>
      </c>
      <c r="U525" s="39"/>
      <c r="V525" s="39"/>
      <c r="W525" s="39"/>
      <c r="X525" s="39"/>
      <c r="Y525" s="39"/>
      <c r="Z525" s="39"/>
      <c r="AA525" s="39"/>
      <c r="AB525" s="39"/>
      <c r="AC525" s="39"/>
      <c r="AD525" s="39"/>
      <c r="AE525" s="39"/>
      <c r="AR525" s="216" t="s">
        <v>132</v>
      </c>
      <c r="AT525" s="216" t="s">
        <v>117</v>
      </c>
      <c r="AU525" s="216" t="s">
        <v>82</v>
      </c>
      <c r="AY525" s="18" t="s">
        <v>114</v>
      </c>
      <c r="BE525" s="217">
        <f>IF(N525="základní",J525,0)</f>
        <v>0</v>
      </c>
      <c r="BF525" s="217">
        <f>IF(N525="snížená",J525,0)</f>
        <v>0</v>
      </c>
      <c r="BG525" s="217">
        <f>IF(N525="zákl. přenesená",J525,0)</f>
        <v>0</v>
      </c>
      <c r="BH525" s="217">
        <f>IF(N525="sníž. přenesená",J525,0)</f>
        <v>0</v>
      </c>
      <c r="BI525" s="217">
        <f>IF(N525="nulová",J525,0)</f>
        <v>0</v>
      </c>
      <c r="BJ525" s="18" t="s">
        <v>80</v>
      </c>
      <c r="BK525" s="217">
        <f>ROUND(I525*H525,2)</f>
        <v>0</v>
      </c>
      <c r="BL525" s="18" t="s">
        <v>132</v>
      </c>
      <c r="BM525" s="216" t="s">
        <v>603</v>
      </c>
    </row>
    <row r="526" s="2" customFormat="1">
      <c r="A526" s="39"/>
      <c r="B526" s="40"/>
      <c r="C526" s="41"/>
      <c r="D526" s="218" t="s">
        <v>124</v>
      </c>
      <c r="E526" s="41"/>
      <c r="F526" s="219" t="s">
        <v>604</v>
      </c>
      <c r="G526" s="41"/>
      <c r="H526" s="41"/>
      <c r="I526" s="220"/>
      <c r="J526" s="41"/>
      <c r="K526" s="41"/>
      <c r="L526" s="45"/>
      <c r="M526" s="221"/>
      <c r="N526" s="222"/>
      <c r="O526" s="85"/>
      <c r="P526" s="85"/>
      <c r="Q526" s="85"/>
      <c r="R526" s="85"/>
      <c r="S526" s="85"/>
      <c r="T526" s="86"/>
      <c r="U526" s="39"/>
      <c r="V526" s="39"/>
      <c r="W526" s="39"/>
      <c r="X526" s="39"/>
      <c r="Y526" s="39"/>
      <c r="Z526" s="39"/>
      <c r="AA526" s="39"/>
      <c r="AB526" s="39"/>
      <c r="AC526" s="39"/>
      <c r="AD526" s="39"/>
      <c r="AE526" s="39"/>
      <c r="AT526" s="18" t="s">
        <v>124</v>
      </c>
      <c r="AU526" s="18" t="s">
        <v>82</v>
      </c>
    </row>
    <row r="527" s="13" customFormat="1">
      <c r="A527" s="13"/>
      <c r="B527" s="223"/>
      <c r="C527" s="224"/>
      <c r="D527" s="218" t="s">
        <v>129</v>
      </c>
      <c r="E527" s="225" t="s">
        <v>19</v>
      </c>
      <c r="F527" s="226" t="s">
        <v>167</v>
      </c>
      <c r="G527" s="224"/>
      <c r="H527" s="225" t="s">
        <v>19</v>
      </c>
      <c r="I527" s="227"/>
      <c r="J527" s="224"/>
      <c r="K527" s="224"/>
      <c r="L527" s="228"/>
      <c r="M527" s="229"/>
      <c r="N527" s="230"/>
      <c r="O527" s="230"/>
      <c r="P527" s="230"/>
      <c r="Q527" s="230"/>
      <c r="R527" s="230"/>
      <c r="S527" s="230"/>
      <c r="T527" s="231"/>
      <c r="U527" s="13"/>
      <c r="V527" s="13"/>
      <c r="W527" s="13"/>
      <c r="X527" s="13"/>
      <c r="Y527" s="13"/>
      <c r="Z527" s="13"/>
      <c r="AA527" s="13"/>
      <c r="AB527" s="13"/>
      <c r="AC527" s="13"/>
      <c r="AD527" s="13"/>
      <c r="AE527" s="13"/>
      <c r="AT527" s="232" t="s">
        <v>129</v>
      </c>
      <c r="AU527" s="232" t="s">
        <v>82</v>
      </c>
      <c r="AV527" s="13" t="s">
        <v>80</v>
      </c>
      <c r="AW527" s="13" t="s">
        <v>33</v>
      </c>
      <c r="AX527" s="13" t="s">
        <v>72</v>
      </c>
      <c r="AY527" s="232" t="s">
        <v>114</v>
      </c>
    </row>
    <row r="528" s="13" customFormat="1">
      <c r="A528" s="13"/>
      <c r="B528" s="223"/>
      <c r="C528" s="224"/>
      <c r="D528" s="218" t="s">
        <v>129</v>
      </c>
      <c r="E528" s="225" t="s">
        <v>19</v>
      </c>
      <c r="F528" s="226" t="s">
        <v>445</v>
      </c>
      <c r="G528" s="224"/>
      <c r="H528" s="225" t="s">
        <v>19</v>
      </c>
      <c r="I528" s="227"/>
      <c r="J528" s="224"/>
      <c r="K528" s="224"/>
      <c r="L528" s="228"/>
      <c r="M528" s="229"/>
      <c r="N528" s="230"/>
      <c r="O528" s="230"/>
      <c r="P528" s="230"/>
      <c r="Q528" s="230"/>
      <c r="R528" s="230"/>
      <c r="S528" s="230"/>
      <c r="T528" s="231"/>
      <c r="U528" s="13"/>
      <c r="V528" s="13"/>
      <c r="W528" s="13"/>
      <c r="X528" s="13"/>
      <c r="Y528" s="13"/>
      <c r="Z528" s="13"/>
      <c r="AA528" s="13"/>
      <c r="AB528" s="13"/>
      <c r="AC528" s="13"/>
      <c r="AD528" s="13"/>
      <c r="AE528" s="13"/>
      <c r="AT528" s="232" t="s">
        <v>129</v>
      </c>
      <c r="AU528" s="232" t="s">
        <v>82</v>
      </c>
      <c r="AV528" s="13" t="s">
        <v>80</v>
      </c>
      <c r="AW528" s="13" t="s">
        <v>33</v>
      </c>
      <c r="AX528" s="13" t="s">
        <v>72</v>
      </c>
      <c r="AY528" s="232" t="s">
        <v>114</v>
      </c>
    </row>
    <row r="529" s="14" customFormat="1">
      <c r="A529" s="14"/>
      <c r="B529" s="233"/>
      <c r="C529" s="234"/>
      <c r="D529" s="218" t="s">
        <v>129</v>
      </c>
      <c r="E529" s="235" t="s">
        <v>19</v>
      </c>
      <c r="F529" s="236" t="s">
        <v>605</v>
      </c>
      <c r="G529" s="234"/>
      <c r="H529" s="237">
        <v>0.69199999999999995</v>
      </c>
      <c r="I529" s="238"/>
      <c r="J529" s="234"/>
      <c r="K529" s="234"/>
      <c r="L529" s="239"/>
      <c r="M529" s="240"/>
      <c r="N529" s="241"/>
      <c r="O529" s="241"/>
      <c r="P529" s="241"/>
      <c r="Q529" s="241"/>
      <c r="R529" s="241"/>
      <c r="S529" s="241"/>
      <c r="T529" s="242"/>
      <c r="U529" s="14"/>
      <c r="V529" s="14"/>
      <c r="W529" s="14"/>
      <c r="X529" s="14"/>
      <c r="Y529" s="14"/>
      <c r="Z529" s="14"/>
      <c r="AA529" s="14"/>
      <c r="AB529" s="14"/>
      <c r="AC529" s="14"/>
      <c r="AD529" s="14"/>
      <c r="AE529" s="14"/>
      <c r="AT529" s="243" t="s">
        <v>129</v>
      </c>
      <c r="AU529" s="243" t="s">
        <v>82</v>
      </c>
      <c r="AV529" s="14" t="s">
        <v>82</v>
      </c>
      <c r="AW529" s="14" t="s">
        <v>33</v>
      </c>
      <c r="AX529" s="14" t="s">
        <v>72</v>
      </c>
      <c r="AY529" s="243" t="s">
        <v>114</v>
      </c>
    </row>
    <row r="530" s="15" customFormat="1">
      <c r="A530" s="15"/>
      <c r="B530" s="244"/>
      <c r="C530" s="245"/>
      <c r="D530" s="218" t="s">
        <v>129</v>
      </c>
      <c r="E530" s="246" t="s">
        <v>19</v>
      </c>
      <c r="F530" s="247" t="s">
        <v>131</v>
      </c>
      <c r="G530" s="245"/>
      <c r="H530" s="248">
        <v>0.69199999999999995</v>
      </c>
      <c r="I530" s="249"/>
      <c r="J530" s="245"/>
      <c r="K530" s="245"/>
      <c r="L530" s="250"/>
      <c r="M530" s="251"/>
      <c r="N530" s="252"/>
      <c r="O530" s="252"/>
      <c r="P530" s="252"/>
      <c r="Q530" s="252"/>
      <c r="R530" s="252"/>
      <c r="S530" s="252"/>
      <c r="T530" s="253"/>
      <c r="U530" s="15"/>
      <c r="V530" s="15"/>
      <c r="W530" s="15"/>
      <c r="X530" s="15"/>
      <c r="Y530" s="15"/>
      <c r="Z530" s="15"/>
      <c r="AA530" s="15"/>
      <c r="AB530" s="15"/>
      <c r="AC530" s="15"/>
      <c r="AD530" s="15"/>
      <c r="AE530" s="15"/>
      <c r="AT530" s="254" t="s">
        <v>129</v>
      </c>
      <c r="AU530" s="254" t="s">
        <v>82</v>
      </c>
      <c r="AV530" s="15" t="s">
        <v>132</v>
      </c>
      <c r="AW530" s="15" t="s">
        <v>33</v>
      </c>
      <c r="AX530" s="15" t="s">
        <v>80</v>
      </c>
      <c r="AY530" s="254" t="s">
        <v>114</v>
      </c>
    </row>
    <row r="531" s="2" customFormat="1" ht="14.4" customHeight="1">
      <c r="A531" s="39"/>
      <c r="B531" s="40"/>
      <c r="C531" s="205" t="s">
        <v>606</v>
      </c>
      <c r="D531" s="205" t="s">
        <v>117</v>
      </c>
      <c r="E531" s="206" t="s">
        <v>607</v>
      </c>
      <c r="F531" s="207" t="s">
        <v>608</v>
      </c>
      <c r="G531" s="208" t="s">
        <v>212</v>
      </c>
      <c r="H531" s="209">
        <v>5</v>
      </c>
      <c r="I531" s="210"/>
      <c r="J531" s="211">
        <f>ROUND(I531*H531,2)</f>
        <v>0</v>
      </c>
      <c r="K531" s="207" t="s">
        <v>121</v>
      </c>
      <c r="L531" s="45"/>
      <c r="M531" s="212" t="s">
        <v>19</v>
      </c>
      <c r="N531" s="213" t="s">
        <v>43</v>
      </c>
      <c r="O531" s="85"/>
      <c r="P531" s="214">
        <f>O531*H531</f>
        <v>0</v>
      </c>
      <c r="Q531" s="214">
        <v>0.29221000000000003</v>
      </c>
      <c r="R531" s="214">
        <f>Q531*H531</f>
        <v>1.4610500000000002</v>
      </c>
      <c r="S531" s="214">
        <v>0</v>
      </c>
      <c r="T531" s="215">
        <f>S531*H531</f>
        <v>0</v>
      </c>
      <c r="U531" s="39"/>
      <c r="V531" s="39"/>
      <c r="W531" s="39"/>
      <c r="X531" s="39"/>
      <c r="Y531" s="39"/>
      <c r="Z531" s="39"/>
      <c r="AA531" s="39"/>
      <c r="AB531" s="39"/>
      <c r="AC531" s="39"/>
      <c r="AD531" s="39"/>
      <c r="AE531" s="39"/>
      <c r="AR531" s="216" t="s">
        <v>132</v>
      </c>
      <c r="AT531" s="216" t="s">
        <v>117</v>
      </c>
      <c r="AU531" s="216" t="s">
        <v>82</v>
      </c>
      <c r="AY531" s="18" t="s">
        <v>114</v>
      </c>
      <c r="BE531" s="217">
        <f>IF(N531="základní",J531,0)</f>
        <v>0</v>
      </c>
      <c r="BF531" s="217">
        <f>IF(N531="snížená",J531,0)</f>
        <v>0</v>
      </c>
      <c r="BG531" s="217">
        <f>IF(N531="zákl. přenesená",J531,0)</f>
        <v>0</v>
      </c>
      <c r="BH531" s="217">
        <f>IF(N531="sníž. přenesená",J531,0)</f>
        <v>0</v>
      </c>
      <c r="BI531" s="217">
        <f>IF(N531="nulová",J531,0)</f>
        <v>0</v>
      </c>
      <c r="BJ531" s="18" t="s">
        <v>80</v>
      </c>
      <c r="BK531" s="217">
        <f>ROUND(I531*H531,2)</f>
        <v>0</v>
      </c>
      <c r="BL531" s="18" t="s">
        <v>132</v>
      </c>
      <c r="BM531" s="216" t="s">
        <v>609</v>
      </c>
    </row>
    <row r="532" s="2" customFormat="1">
      <c r="A532" s="39"/>
      <c r="B532" s="40"/>
      <c r="C532" s="41"/>
      <c r="D532" s="218" t="s">
        <v>124</v>
      </c>
      <c r="E532" s="41"/>
      <c r="F532" s="219" t="s">
        <v>610</v>
      </c>
      <c r="G532" s="41"/>
      <c r="H532" s="41"/>
      <c r="I532" s="220"/>
      <c r="J532" s="41"/>
      <c r="K532" s="41"/>
      <c r="L532" s="45"/>
      <c r="M532" s="221"/>
      <c r="N532" s="222"/>
      <c r="O532" s="85"/>
      <c r="P532" s="85"/>
      <c r="Q532" s="85"/>
      <c r="R532" s="85"/>
      <c r="S532" s="85"/>
      <c r="T532" s="86"/>
      <c r="U532" s="39"/>
      <c r="V532" s="39"/>
      <c r="W532" s="39"/>
      <c r="X532" s="39"/>
      <c r="Y532" s="39"/>
      <c r="Z532" s="39"/>
      <c r="AA532" s="39"/>
      <c r="AB532" s="39"/>
      <c r="AC532" s="39"/>
      <c r="AD532" s="39"/>
      <c r="AE532" s="39"/>
      <c r="AT532" s="18" t="s">
        <v>124</v>
      </c>
      <c r="AU532" s="18" t="s">
        <v>82</v>
      </c>
    </row>
    <row r="533" s="13" customFormat="1">
      <c r="A533" s="13"/>
      <c r="B533" s="223"/>
      <c r="C533" s="224"/>
      <c r="D533" s="218" t="s">
        <v>129</v>
      </c>
      <c r="E533" s="225" t="s">
        <v>19</v>
      </c>
      <c r="F533" s="226" t="s">
        <v>243</v>
      </c>
      <c r="G533" s="224"/>
      <c r="H533" s="225" t="s">
        <v>19</v>
      </c>
      <c r="I533" s="227"/>
      <c r="J533" s="224"/>
      <c r="K533" s="224"/>
      <c r="L533" s="228"/>
      <c r="M533" s="229"/>
      <c r="N533" s="230"/>
      <c r="O533" s="230"/>
      <c r="P533" s="230"/>
      <c r="Q533" s="230"/>
      <c r="R533" s="230"/>
      <c r="S533" s="230"/>
      <c r="T533" s="231"/>
      <c r="U533" s="13"/>
      <c r="V533" s="13"/>
      <c r="W533" s="13"/>
      <c r="X533" s="13"/>
      <c r="Y533" s="13"/>
      <c r="Z533" s="13"/>
      <c r="AA533" s="13"/>
      <c r="AB533" s="13"/>
      <c r="AC533" s="13"/>
      <c r="AD533" s="13"/>
      <c r="AE533" s="13"/>
      <c r="AT533" s="232" t="s">
        <v>129</v>
      </c>
      <c r="AU533" s="232" t="s">
        <v>82</v>
      </c>
      <c r="AV533" s="13" t="s">
        <v>80</v>
      </c>
      <c r="AW533" s="13" t="s">
        <v>33</v>
      </c>
      <c r="AX533" s="13" t="s">
        <v>72</v>
      </c>
      <c r="AY533" s="232" t="s">
        <v>114</v>
      </c>
    </row>
    <row r="534" s="13" customFormat="1">
      <c r="A534" s="13"/>
      <c r="B534" s="223"/>
      <c r="C534" s="224"/>
      <c r="D534" s="218" t="s">
        <v>129</v>
      </c>
      <c r="E534" s="225" t="s">
        <v>19</v>
      </c>
      <c r="F534" s="226" t="s">
        <v>611</v>
      </c>
      <c r="G534" s="224"/>
      <c r="H534" s="225" t="s">
        <v>19</v>
      </c>
      <c r="I534" s="227"/>
      <c r="J534" s="224"/>
      <c r="K534" s="224"/>
      <c r="L534" s="228"/>
      <c r="M534" s="229"/>
      <c r="N534" s="230"/>
      <c r="O534" s="230"/>
      <c r="P534" s="230"/>
      <c r="Q534" s="230"/>
      <c r="R534" s="230"/>
      <c r="S534" s="230"/>
      <c r="T534" s="231"/>
      <c r="U534" s="13"/>
      <c r="V534" s="13"/>
      <c r="W534" s="13"/>
      <c r="X534" s="13"/>
      <c r="Y534" s="13"/>
      <c r="Z534" s="13"/>
      <c r="AA534" s="13"/>
      <c r="AB534" s="13"/>
      <c r="AC534" s="13"/>
      <c r="AD534" s="13"/>
      <c r="AE534" s="13"/>
      <c r="AT534" s="232" t="s">
        <v>129</v>
      </c>
      <c r="AU534" s="232" t="s">
        <v>82</v>
      </c>
      <c r="AV534" s="13" t="s">
        <v>80</v>
      </c>
      <c r="AW534" s="13" t="s">
        <v>33</v>
      </c>
      <c r="AX534" s="13" t="s">
        <v>72</v>
      </c>
      <c r="AY534" s="232" t="s">
        <v>114</v>
      </c>
    </row>
    <row r="535" s="14" customFormat="1">
      <c r="A535" s="14"/>
      <c r="B535" s="233"/>
      <c r="C535" s="234"/>
      <c r="D535" s="218" t="s">
        <v>129</v>
      </c>
      <c r="E535" s="235" t="s">
        <v>19</v>
      </c>
      <c r="F535" s="236" t="s">
        <v>612</v>
      </c>
      <c r="G535" s="234"/>
      <c r="H535" s="237">
        <v>3.5</v>
      </c>
      <c r="I535" s="238"/>
      <c r="J535" s="234"/>
      <c r="K535" s="234"/>
      <c r="L535" s="239"/>
      <c r="M535" s="240"/>
      <c r="N535" s="241"/>
      <c r="O535" s="241"/>
      <c r="P535" s="241"/>
      <c r="Q535" s="241"/>
      <c r="R535" s="241"/>
      <c r="S535" s="241"/>
      <c r="T535" s="242"/>
      <c r="U535" s="14"/>
      <c r="V535" s="14"/>
      <c r="W535" s="14"/>
      <c r="X535" s="14"/>
      <c r="Y535" s="14"/>
      <c r="Z535" s="14"/>
      <c r="AA535" s="14"/>
      <c r="AB535" s="14"/>
      <c r="AC535" s="14"/>
      <c r="AD535" s="14"/>
      <c r="AE535" s="14"/>
      <c r="AT535" s="243" t="s">
        <v>129</v>
      </c>
      <c r="AU535" s="243" t="s">
        <v>82</v>
      </c>
      <c r="AV535" s="14" t="s">
        <v>82</v>
      </c>
      <c r="AW535" s="14" t="s">
        <v>33</v>
      </c>
      <c r="AX535" s="14" t="s">
        <v>72</v>
      </c>
      <c r="AY535" s="243" t="s">
        <v>114</v>
      </c>
    </row>
    <row r="536" s="13" customFormat="1">
      <c r="A536" s="13"/>
      <c r="B536" s="223"/>
      <c r="C536" s="224"/>
      <c r="D536" s="218" t="s">
        <v>129</v>
      </c>
      <c r="E536" s="225" t="s">
        <v>19</v>
      </c>
      <c r="F536" s="226" t="s">
        <v>613</v>
      </c>
      <c r="G536" s="224"/>
      <c r="H536" s="225" t="s">
        <v>19</v>
      </c>
      <c r="I536" s="227"/>
      <c r="J536" s="224"/>
      <c r="K536" s="224"/>
      <c r="L536" s="228"/>
      <c r="M536" s="229"/>
      <c r="N536" s="230"/>
      <c r="O536" s="230"/>
      <c r="P536" s="230"/>
      <c r="Q536" s="230"/>
      <c r="R536" s="230"/>
      <c r="S536" s="230"/>
      <c r="T536" s="231"/>
      <c r="U536" s="13"/>
      <c r="V536" s="13"/>
      <c r="W536" s="13"/>
      <c r="X536" s="13"/>
      <c r="Y536" s="13"/>
      <c r="Z536" s="13"/>
      <c r="AA536" s="13"/>
      <c r="AB536" s="13"/>
      <c r="AC536" s="13"/>
      <c r="AD536" s="13"/>
      <c r="AE536" s="13"/>
      <c r="AT536" s="232" t="s">
        <v>129</v>
      </c>
      <c r="AU536" s="232" t="s">
        <v>82</v>
      </c>
      <c r="AV536" s="13" t="s">
        <v>80</v>
      </c>
      <c r="AW536" s="13" t="s">
        <v>33</v>
      </c>
      <c r="AX536" s="13" t="s">
        <v>72</v>
      </c>
      <c r="AY536" s="232" t="s">
        <v>114</v>
      </c>
    </row>
    <row r="537" s="14" customFormat="1">
      <c r="A537" s="14"/>
      <c r="B537" s="233"/>
      <c r="C537" s="234"/>
      <c r="D537" s="218" t="s">
        <v>129</v>
      </c>
      <c r="E537" s="235" t="s">
        <v>19</v>
      </c>
      <c r="F537" s="236" t="s">
        <v>329</v>
      </c>
      <c r="G537" s="234"/>
      <c r="H537" s="237">
        <v>1.5</v>
      </c>
      <c r="I537" s="238"/>
      <c r="J537" s="234"/>
      <c r="K537" s="234"/>
      <c r="L537" s="239"/>
      <c r="M537" s="240"/>
      <c r="N537" s="241"/>
      <c r="O537" s="241"/>
      <c r="P537" s="241"/>
      <c r="Q537" s="241"/>
      <c r="R537" s="241"/>
      <c r="S537" s="241"/>
      <c r="T537" s="242"/>
      <c r="U537" s="14"/>
      <c r="V537" s="14"/>
      <c r="W537" s="14"/>
      <c r="X537" s="14"/>
      <c r="Y537" s="14"/>
      <c r="Z537" s="14"/>
      <c r="AA537" s="14"/>
      <c r="AB537" s="14"/>
      <c r="AC537" s="14"/>
      <c r="AD537" s="14"/>
      <c r="AE537" s="14"/>
      <c r="AT537" s="243" t="s">
        <v>129</v>
      </c>
      <c r="AU537" s="243" t="s">
        <v>82</v>
      </c>
      <c r="AV537" s="14" t="s">
        <v>82</v>
      </c>
      <c r="AW537" s="14" t="s">
        <v>33</v>
      </c>
      <c r="AX537" s="14" t="s">
        <v>72</v>
      </c>
      <c r="AY537" s="243" t="s">
        <v>114</v>
      </c>
    </row>
    <row r="538" s="15" customFormat="1">
      <c r="A538" s="15"/>
      <c r="B538" s="244"/>
      <c r="C538" s="245"/>
      <c r="D538" s="218" t="s">
        <v>129</v>
      </c>
      <c r="E538" s="246" t="s">
        <v>19</v>
      </c>
      <c r="F538" s="247" t="s">
        <v>131</v>
      </c>
      <c r="G538" s="245"/>
      <c r="H538" s="248">
        <v>5</v>
      </c>
      <c r="I538" s="249"/>
      <c r="J538" s="245"/>
      <c r="K538" s="245"/>
      <c r="L538" s="250"/>
      <c r="M538" s="251"/>
      <c r="N538" s="252"/>
      <c r="O538" s="252"/>
      <c r="P538" s="252"/>
      <c r="Q538" s="252"/>
      <c r="R538" s="252"/>
      <c r="S538" s="252"/>
      <c r="T538" s="253"/>
      <c r="U538" s="15"/>
      <c r="V538" s="15"/>
      <c r="W538" s="15"/>
      <c r="X538" s="15"/>
      <c r="Y538" s="15"/>
      <c r="Z538" s="15"/>
      <c r="AA538" s="15"/>
      <c r="AB538" s="15"/>
      <c r="AC538" s="15"/>
      <c r="AD538" s="15"/>
      <c r="AE538" s="15"/>
      <c r="AT538" s="254" t="s">
        <v>129</v>
      </c>
      <c r="AU538" s="254" t="s">
        <v>82</v>
      </c>
      <c r="AV538" s="15" t="s">
        <v>132</v>
      </c>
      <c r="AW538" s="15" t="s">
        <v>33</v>
      </c>
      <c r="AX538" s="15" t="s">
        <v>80</v>
      </c>
      <c r="AY538" s="254" t="s">
        <v>114</v>
      </c>
    </row>
    <row r="539" s="2" customFormat="1" ht="14.4" customHeight="1">
      <c r="A539" s="39"/>
      <c r="B539" s="40"/>
      <c r="C539" s="259" t="s">
        <v>614</v>
      </c>
      <c r="D539" s="259" t="s">
        <v>317</v>
      </c>
      <c r="E539" s="260" t="s">
        <v>615</v>
      </c>
      <c r="F539" s="261" t="s">
        <v>616</v>
      </c>
      <c r="G539" s="262" t="s">
        <v>212</v>
      </c>
      <c r="H539" s="263">
        <v>3.5</v>
      </c>
      <c r="I539" s="264"/>
      <c r="J539" s="265">
        <f>ROUND(I539*H539,2)</f>
        <v>0</v>
      </c>
      <c r="K539" s="261" t="s">
        <v>19</v>
      </c>
      <c r="L539" s="266"/>
      <c r="M539" s="267" t="s">
        <v>19</v>
      </c>
      <c r="N539" s="268" t="s">
        <v>43</v>
      </c>
      <c r="O539" s="85"/>
      <c r="P539" s="214">
        <f>O539*H539</f>
        <v>0</v>
      </c>
      <c r="Q539" s="214">
        <v>0.30295</v>
      </c>
      <c r="R539" s="214">
        <f>Q539*H539</f>
        <v>1.060325</v>
      </c>
      <c r="S539" s="214">
        <v>0</v>
      </c>
      <c r="T539" s="215">
        <f>S539*H539</f>
        <v>0</v>
      </c>
      <c r="U539" s="39"/>
      <c r="V539" s="39"/>
      <c r="W539" s="39"/>
      <c r="X539" s="39"/>
      <c r="Y539" s="39"/>
      <c r="Z539" s="39"/>
      <c r="AA539" s="39"/>
      <c r="AB539" s="39"/>
      <c r="AC539" s="39"/>
      <c r="AD539" s="39"/>
      <c r="AE539" s="39"/>
      <c r="AR539" s="216" t="s">
        <v>200</v>
      </c>
      <c r="AT539" s="216" t="s">
        <v>317</v>
      </c>
      <c r="AU539" s="216" t="s">
        <v>82</v>
      </c>
      <c r="AY539" s="18" t="s">
        <v>114</v>
      </c>
      <c r="BE539" s="217">
        <f>IF(N539="základní",J539,0)</f>
        <v>0</v>
      </c>
      <c r="BF539" s="217">
        <f>IF(N539="snížená",J539,0)</f>
        <v>0</v>
      </c>
      <c r="BG539" s="217">
        <f>IF(N539="zákl. přenesená",J539,0)</f>
        <v>0</v>
      </c>
      <c r="BH539" s="217">
        <f>IF(N539="sníž. přenesená",J539,0)</f>
        <v>0</v>
      </c>
      <c r="BI539" s="217">
        <f>IF(N539="nulová",J539,0)</f>
        <v>0</v>
      </c>
      <c r="BJ539" s="18" t="s">
        <v>80</v>
      </c>
      <c r="BK539" s="217">
        <f>ROUND(I539*H539,2)</f>
        <v>0</v>
      </c>
      <c r="BL539" s="18" t="s">
        <v>132</v>
      </c>
      <c r="BM539" s="216" t="s">
        <v>617</v>
      </c>
    </row>
    <row r="540" s="2" customFormat="1">
      <c r="A540" s="39"/>
      <c r="B540" s="40"/>
      <c r="C540" s="41"/>
      <c r="D540" s="218" t="s">
        <v>124</v>
      </c>
      <c r="E540" s="41"/>
      <c r="F540" s="219" t="s">
        <v>616</v>
      </c>
      <c r="G540" s="41"/>
      <c r="H540" s="41"/>
      <c r="I540" s="220"/>
      <c r="J540" s="41"/>
      <c r="K540" s="41"/>
      <c r="L540" s="45"/>
      <c r="M540" s="221"/>
      <c r="N540" s="222"/>
      <c r="O540" s="85"/>
      <c r="P540" s="85"/>
      <c r="Q540" s="85"/>
      <c r="R540" s="85"/>
      <c r="S540" s="85"/>
      <c r="T540" s="86"/>
      <c r="U540" s="39"/>
      <c r="V540" s="39"/>
      <c r="W540" s="39"/>
      <c r="X540" s="39"/>
      <c r="Y540" s="39"/>
      <c r="Z540" s="39"/>
      <c r="AA540" s="39"/>
      <c r="AB540" s="39"/>
      <c r="AC540" s="39"/>
      <c r="AD540" s="39"/>
      <c r="AE540" s="39"/>
      <c r="AT540" s="18" t="s">
        <v>124</v>
      </c>
      <c r="AU540" s="18" t="s">
        <v>82</v>
      </c>
    </row>
    <row r="541" s="13" customFormat="1">
      <c r="A541" s="13"/>
      <c r="B541" s="223"/>
      <c r="C541" s="224"/>
      <c r="D541" s="218" t="s">
        <v>129</v>
      </c>
      <c r="E541" s="225" t="s">
        <v>19</v>
      </c>
      <c r="F541" s="226" t="s">
        <v>243</v>
      </c>
      <c r="G541" s="224"/>
      <c r="H541" s="225" t="s">
        <v>19</v>
      </c>
      <c r="I541" s="227"/>
      <c r="J541" s="224"/>
      <c r="K541" s="224"/>
      <c r="L541" s="228"/>
      <c r="M541" s="229"/>
      <c r="N541" s="230"/>
      <c r="O541" s="230"/>
      <c r="P541" s="230"/>
      <c r="Q541" s="230"/>
      <c r="R541" s="230"/>
      <c r="S541" s="230"/>
      <c r="T541" s="231"/>
      <c r="U541" s="13"/>
      <c r="V541" s="13"/>
      <c r="W541" s="13"/>
      <c r="X541" s="13"/>
      <c r="Y541" s="13"/>
      <c r="Z541" s="13"/>
      <c r="AA541" s="13"/>
      <c r="AB541" s="13"/>
      <c r="AC541" s="13"/>
      <c r="AD541" s="13"/>
      <c r="AE541" s="13"/>
      <c r="AT541" s="232" t="s">
        <v>129</v>
      </c>
      <c r="AU541" s="232" t="s">
        <v>82</v>
      </c>
      <c r="AV541" s="13" t="s">
        <v>80</v>
      </c>
      <c r="AW541" s="13" t="s">
        <v>33</v>
      </c>
      <c r="AX541" s="13" t="s">
        <v>72</v>
      </c>
      <c r="AY541" s="232" t="s">
        <v>114</v>
      </c>
    </row>
    <row r="542" s="13" customFormat="1">
      <c r="A542" s="13"/>
      <c r="B542" s="223"/>
      <c r="C542" s="224"/>
      <c r="D542" s="218" t="s">
        <v>129</v>
      </c>
      <c r="E542" s="225" t="s">
        <v>19</v>
      </c>
      <c r="F542" s="226" t="s">
        <v>611</v>
      </c>
      <c r="G542" s="224"/>
      <c r="H542" s="225" t="s">
        <v>19</v>
      </c>
      <c r="I542" s="227"/>
      <c r="J542" s="224"/>
      <c r="K542" s="224"/>
      <c r="L542" s="228"/>
      <c r="M542" s="229"/>
      <c r="N542" s="230"/>
      <c r="O542" s="230"/>
      <c r="P542" s="230"/>
      <c r="Q542" s="230"/>
      <c r="R542" s="230"/>
      <c r="S542" s="230"/>
      <c r="T542" s="231"/>
      <c r="U542" s="13"/>
      <c r="V542" s="13"/>
      <c r="W542" s="13"/>
      <c r="X542" s="13"/>
      <c r="Y542" s="13"/>
      <c r="Z542" s="13"/>
      <c r="AA542" s="13"/>
      <c r="AB542" s="13"/>
      <c r="AC542" s="13"/>
      <c r="AD542" s="13"/>
      <c r="AE542" s="13"/>
      <c r="AT542" s="232" t="s">
        <v>129</v>
      </c>
      <c r="AU542" s="232" t="s">
        <v>82</v>
      </c>
      <c r="AV542" s="13" t="s">
        <v>80</v>
      </c>
      <c r="AW542" s="13" t="s">
        <v>33</v>
      </c>
      <c r="AX542" s="13" t="s">
        <v>72</v>
      </c>
      <c r="AY542" s="232" t="s">
        <v>114</v>
      </c>
    </row>
    <row r="543" s="14" customFormat="1">
      <c r="A543" s="14"/>
      <c r="B543" s="233"/>
      <c r="C543" s="234"/>
      <c r="D543" s="218" t="s">
        <v>129</v>
      </c>
      <c r="E543" s="235" t="s">
        <v>19</v>
      </c>
      <c r="F543" s="236" t="s">
        <v>612</v>
      </c>
      <c r="G543" s="234"/>
      <c r="H543" s="237">
        <v>3.5</v>
      </c>
      <c r="I543" s="238"/>
      <c r="J543" s="234"/>
      <c r="K543" s="234"/>
      <c r="L543" s="239"/>
      <c r="M543" s="240"/>
      <c r="N543" s="241"/>
      <c r="O543" s="241"/>
      <c r="P543" s="241"/>
      <c r="Q543" s="241"/>
      <c r="R543" s="241"/>
      <c r="S543" s="241"/>
      <c r="T543" s="242"/>
      <c r="U543" s="14"/>
      <c r="V543" s="14"/>
      <c r="W543" s="14"/>
      <c r="X543" s="14"/>
      <c r="Y543" s="14"/>
      <c r="Z543" s="14"/>
      <c r="AA543" s="14"/>
      <c r="AB543" s="14"/>
      <c r="AC543" s="14"/>
      <c r="AD543" s="14"/>
      <c r="AE543" s="14"/>
      <c r="AT543" s="243" t="s">
        <v>129</v>
      </c>
      <c r="AU543" s="243" t="s">
        <v>82</v>
      </c>
      <c r="AV543" s="14" t="s">
        <v>82</v>
      </c>
      <c r="AW543" s="14" t="s">
        <v>33</v>
      </c>
      <c r="AX543" s="14" t="s">
        <v>72</v>
      </c>
      <c r="AY543" s="243" t="s">
        <v>114</v>
      </c>
    </row>
    <row r="544" s="15" customFormat="1">
      <c r="A544" s="15"/>
      <c r="B544" s="244"/>
      <c r="C544" s="245"/>
      <c r="D544" s="218" t="s">
        <v>129</v>
      </c>
      <c r="E544" s="246" t="s">
        <v>19</v>
      </c>
      <c r="F544" s="247" t="s">
        <v>131</v>
      </c>
      <c r="G544" s="245"/>
      <c r="H544" s="248">
        <v>3.5</v>
      </c>
      <c r="I544" s="249"/>
      <c r="J544" s="245"/>
      <c r="K544" s="245"/>
      <c r="L544" s="250"/>
      <c r="M544" s="251"/>
      <c r="N544" s="252"/>
      <c r="O544" s="252"/>
      <c r="P544" s="252"/>
      <c r="Q544" s="252"/>
      <c r="R544" s="252"/>
      <c r="S544" s="252"/>
      <c r="T544" s="253"/>
      <c r="U544" s="15"/>
      <c r="V544" s="15"/>
      <c r="W544" s="15"/>
      <c r="X544" s="15"/>
      <c r="Y544" s="15"/>
      <c r="Z544" s="15"/>
      <c r="AA544" s="15"/>
      <c r="AB544" s="15"/>
      <c r="AC544" s="15"/>
      <c r="AD544" s="15"/>
      <c r="AE544" s="15"/>
      <c r="AT544" s="254" t="s">
        <v>129</v>
      </c>
      <c r="AU544" s="254" t="s">
        <v>82</v>
      </c>
      <c r="AV544" s="15" t="s">
        <v>132</v>
      </c>
      <c r="AW544" s="15" t="s">
        <v>33</v>
      </c>
      <c r="AX544" s="15" t="s">
        <v>80</v>
      </c>
      <c r="AY544" s="254" t="s">
        <v>114</v>
      </c>
    </row>
    <row r="545" s="2" customFormat="1" ht="14.4" customHeight="1">
      <c r="A545" s="39"/>
      <c r="B545" s="40"/>
      <c r="C545" s="259" t="s">
        <v>618</v>
      </c>
      <c r="D545" s="259" t="s">
        <v>317</v>
      </c>
      <c r="E545" s="260" t="s">
        <v>619</v>
      </c>
      <c r="F545" s="261" t="s">
        <v>620</v>
      </c>
      <c r="G545" s="262" t="s">
        <v>212</v>
      </c>
      <c r="H545" s="263">
        <v>1.5</v>
      </c>
      <c r="I545" s="264"/>
      <c r="J545" s="265">
        <f>ROUND(I545*H545,2)</f>
        <v>0</v>
      </c>
      <c r="K545" s="261" t="s">
        <v>19</v>
      </c>
      <c r="L545" s="266"/>
      <c r="M545" s="267" t="s">
        <v>19</v>
      </c>
      <c r="N545" s="268" t="s">
        <v>43</v>
      </c>
      <c r="O545" s="85"/>
      <c r="P545" s="214">
        <f>O545*H545</f>
        <v>0</v>
      </c>
      <c r="Q545" s="214">
        <v>0.13131999999999999</v>
      </c>
      <c r="R545" s="214">
        <f>Q545*H545</f>
        <v>0.19697999999999999</v>
      </c>
      <c r="S545" s="214">
        <v>0</v>
      </c>
      <c r="T545" s="215">
        <f>S545*H545</f>
        <v>0</v>
      </c>
      <c r="U545" s="39"/>
      <c r="V545" s="39"/>
      <c r="W545" s="39"/>
      <c r="X545" s="39"/>
      <c r="Y545" s="39"/>
      <c r="Z545" s="39"/>
      <c r="AA545" s="39"/>
      <c r="AB545" s="39"/>
      <c r="AC545" s="39"/>
      <c r="AD545" s="39"/>
      <c r="AE545" s="39"/>
      <c r="AR545" s="216" t="s">
        <v>200</v>
      </c>
      <c r="AT545" s="216" t="s">
        <v>317</v>
      </c>
      <c r="AU545" s="216" t="s">
        <v>82</v>
      </c>
      <c r="AY545" s="18" t="s">
        <v>114</v>
      </c>
      <c r="BE545" s="217">
        <f>IF(N545="základní",J545,0)</f>
        <v>0</v>
      </c>
      <c r="BF545" s="217">
        <f>IF(N545="snížená",J545,0)</f>
        <v>0</v>
      </c>
      <c r="BG545" s="217">
        <f>IF(N545="zákl. přenesená",J545,0)</f>
        <v>0</v>
      </c>
      <c r="BH545" s="217">
        <f>IF(N545="sníž. přenesená",J545,0)</f>
        <v>0</v>
      </c>
      <c r="BI545" s="217">
        <f>IF(N545="nulová",J545,0)</f>
        <v>0</v>
      </c>
      <c r="BJ545" s="18" t="s">
        <v>80</v>
      </c>
      <c r="BK545" s="217">
        <f>ROUND(I545*H545,2)</f>
        <v>0</v>
      </c>
      <c r="BL545" s="18" t="s">
        <v>132</v>
      </c>
      <c r="BM545" s="216" t="s">
        <v>621</v>
      </c>
    </row>
    <row r="546" s="2" customFormat="1">
      <c r="A546" s="39"/>
      <c r="B546" s="40"/>
      <c r="C546" s="41"/>
      <c r="D546" s="218" t="s">
        <v>124</v>
      </c>
      <c r="E546" s="41"/>
      <c r="F546" s="219" t="s">
        <v>620</v>
      </c>
      <c r="G546" s="41"/>
      <c r="H546" s="41"/>
      <c r="I546" s="220"/>
      <c r="J546" s="41"/>
      <c r="K546" s="41"/>
      <c r="L546" s="45"/>
      <c r="M546" s="221"/>
      <c r="N546" s="222"/>
      <c r="O546" s="85"/>
      <c r="P546" s="85"/>
      <c r="Q546" s="85"/>
      <c r="R546" s="85"/>
      <c r="S546" s="85"/>
      <c r="T546" s="86"/>
      <c r="U546" s="39"/>
      <c r="V546" s="39"/>
      <c r="W546" s="39"/>
      <c r="X546" s="39"/>
      <c r="Y546" s="39"/>
      <c r="Z546" s="39"/>
      <c r="AA546" s="39"/>
      <c r="AB546" s="39"/>
      <c r="AC546" s="39"/>
      <c r="AD546" s="39"/>
      <c r="AE546" s="39"/>
      <c r="AT546" s="18" t="s">
        <v>124</v>
      </c>
      <c r="AU546" s="18" t="s">
        <v>82</v>
      </c>
    </row>
    <row r="547" s="13" customFormat="1">
      <c r="A547" s="13"/>
      <c r="B547" s="223"/>
      <c r="C547" s="224"/>
      <c r="D547" s="218" t="s">
        <v>129</v>
      </c>
      <c r="E547" s="225" t="s">
        <v>19</v>
      </c>
      <c r="F547" s="226" t="s">
        <v>243</v>
      </c>
      <c r="G547" s="224"/>
      <c r="H547" s="225" t="s">
        <v>19</v>
      </c>
      <c r="I547" s="227"/>
      <c r="J547" s="224"/>
      <c r="K547" s="224"/>
      <c r="L547" s="228"/>
      <c r="M547" s="229"/>
      <c r="N547" s="230"/>
      <c r="O547" s="230"/>
      <c r="P547" s="230"/>
      <c r="Q547" s="230"/>
      <c r="R547" s="230"/>
      <c r="S547" s="230"/>
      <c r="T547" s="231"/>
      <c r="U547" s="13"/>
      <c r="V547" s="13"/>
      <c r="W547" s="13"/>
      <c r="X547" s="13"/>
      <c r="Y547" s="13"/>
      <c r="Z547" s="13"/>
      <c r="AA547" s="13"/>
      <c r="AB547" s="13"/>
      <c r="AC547" s="13"/>
      <c r="AD547" s="13"/>
      <c r="AE547" s="13"/>
      <c r="AT547" s="232" t="s">
        <v>129</v>
      </c>
      <c r="AU547" s="232" t="s">
        <v>82</v>
      </c>
      <c r="AV547" s="13" t="s">
        <v>80</v>
      </c>
      <c r="AW547" s="13" t="s">
        <v>33</v>
      </c>
      <c r="AX547" s="13" t="s">
        <v>72</v>
      </c>
      <c r="AY547" s="232" t="s">
        <v>114</v>
      </c>
    </row>
    <row r="548" s="13" customFormat="1">
      <c r="A548" s="13"/>
      <c r="B548" s="223"/>
      <c r="C548" s="224"/>
      <c r="D548" s="218" t="s">
        <v>129</v>
      </c>
      <c r="E548" s="225" t="s">
        <v>19</v>
      </c>
      <c r="F548" s="226" t="s">
        <v>613</v>
      </c>
      <c r="G548" s="224"/>
      <c r="H548" s="225" t="s">
        <v>19</v>
      </c>
      <c r="I548" s="227"/>
      <c r="J548" s="224"/>
      <c r="K548" s="224"/>
      <c r="L548" s="228"/>
      <c r="M548" s="229"/>
      <c r="N548" s="230"/>
      <c r="O548" s="230"/>
      <c r="P548" s="230"/>
      <c r="Q548" s="230"/>
      <c r="R548" s="230"/>
      <c r="S548" s="230"/>
      <c r="T548" s="231"/>
      <c r="U548" s="13"/>
      <c r="V548" s="13"/>
      <c r="W548" s="13"/>
      <c r="X548" s="13"/>
      <c r="Y548" s="13"/>
      <c r="Z548" s="13"/>
      <c r="AA548" s="13"/>
      <c r="AB548" s="13"/>
      <c r="AC548" s="13"/>
      <c r="AD548" s="13"/>
      <c r="AE548" s="13"/>
      <c r="AT548" s="232" t="s">
        <v>129</v>
      </c>
      <c r="AU548" s="232" t="s">
        <v>82</v>
      </c>
      <c r="AV548" s="13" t="s">
        <v>80</v>
      </c>
      <c r="AW548" s="13" t="s">
        <v>33</v>
      </c>
      <c r="AX548" s="13" t="s">
        <v>72</v>
      </c>
      <c r="AY548" s="232" t="s">
        <v>114</v>
      </c>
    </row>
    <row r="549" s="14" customFormat="1">
      <c r="A549" s="14"/>
      <c r="B549" s="233"/>
      <c r="C549" s="234"/>
      <c r="D549" s="218" t="s">
        <v>129</v>
      </c>
      <c r="E549" s="235" t="s">
        <v>19</v>
      </c>
      <c r="F549" s="236" t="s">
        <v>329</v>
      </c>
      <c r="G549" s="234"/>
      <c r="H549" s="237">
        <v>1.5</v>
      </c>
      <c r="I549" s="238"/>
      <c r="J549" s="234"/>
      <c r="K549" s="234"/>
      <c r="L549" s="239"/>
      <c r="M549" s="240"/>
      <c r="N549" s="241"/>
      <c r="O549" s="241"/>
      <c r="P549" s="241"/>
      <c r="Q549" s="241"/>
      <c r="R549" s="241"/>
      <c r="S549" s="241"/>
      <c r="T549" s="242"/>
      <c r="U549" s="14"/>
      <c r="V549" s="14"/>
      <c r="W549" s="14"/>
      <c r="X549" s="14"/>
      <c r="Y549" s="14"/>
      <c r="Z549" s="14"/>
      <c r="AA549" s="14"/>
      <c r="AB549" s="14"/>
      <c r="AC549" s="14"/>
      <c r="AD549" s="14"/>
      <c r="AE549" s="14"/>
      <c r="AT549" s="243" t="s">
        <v>129</v>
      </c>
      <c r="AU549" s="243" t="s">
        <v>82</v>
      </c>
      <c r="AV549" s="14" t="s">
        <v>82</v>
      </c>
      <c r="AW549" s="14" t="s">
        <v>33</v>
      </c>
      <c r="AX549" s="14" t="s">
        <v>72</v>
      </c>
      <c r="AY549" s="243" t="s">
        <v>114</v>
      </c>
    </row>
    <row r="550" s="15" customFormat="1">
      <c r="A550" s="15"/>
      <c r="B550" s="244"/>
      <c r="C550" s="245"/>
      <c r="D550" s="218" t="s">
        <v>129</v>
      </c>
      <c r="E550" s="246" t="s">
        <v>19</v>
      </c>
      <c r="F550" s="247" t="s">
        <v>131</v>
      </c>
      <c r="G550" s="245"/>
      <c r="H550" s="248">
        <v>1.5</v>
      </c>
      <c r="I550" s="249"/>
      <c r="J550" s="245"/>
      <c r="K550" s="245"/>
      <c r="L550" s="250"/>
      <c r="M550" s="251"/>
      <c r="N550" s="252"/>
      <c r="O550" s="252"/>
      <c r="P550" s="252"/>
      <c r="Q550" s="252"/>
      <c r="R550" s="252"/>
      <c r="S550" s="252"/>
      <c r="T550" s="253"/>
      <c r="U550" s="15"/>
      <c r="V550" s="15"/>
      <c r="W550" s="15"/>
      <c r="X550" s="15"/>
      <c r="Y550" s="15"/>
      <c r="Z550" s="15"/>
      <c r="AA550" s="15"/>
      <c r="AB550" s="15"/>
      <c r="AC550" s="15"/>
      <c r="AD550" s="15"/>
      <c r="AE550" s="15"/>
      <c r="AT550" s="254" t="s">
        <v>129</v>
      </c>
      <c r="AU550" s="254" t="s">
        <v>82</v>
      </c>
      <c r="AV550" s="15" t="s">
        <v>132</v>
      </c>
      <c r="AW550" s="15" t="s">
        <v>33</v>
      </c>
      <c r="AX550" s="15" t="s">
        <v>80</v>
      </c>
      <c r="AY550" s="254" t="s">
        <v>114</v>
      </c>
    </row>
    <row r="551" s="2" customFormat="1" ht="14.4" customHeight="1">
      <c r="A551" s="39"/>
      <c r="B551" s="40"/>
      <c r="C551" s="259" t="s">
        <v>622</v>
      </c>
      <c r="D551" s="259" t="s">
        <v>317</v>
      </c>
      <c r="E551" s="260" t="s">
        <v>623</v>
      </c>
      <c r="F551" s="261" t="s">
        <v>624</v>
      </c>
      <c r="G551" s="262" t="s">
        <v>212</v>
      </c>
      <c r="H551" s="263">
        <v>1.5</v>
      </c>
      <c r="I551" s="264"/>
      <c r="J551" s="265">
        <f>ROUND(I551*H551,2)</f>
        <v>0</v>
      </c>
      <c r="K551" s="261" t="s">
        <v>19</v>
      </c>
      <c r="L551" s="266"/>
      <c r="M551" s="267" t="s">
        <v>19</v>
      </c>
      <c r="N551" s="268" t="s">
        <v>43</v>
      </c>
      <c r="O551" s="85"/>
      <c r="P551" s="214">
        <f>O551*H551</f>
        <v>0</v>
      </c>
      <c r="Q551" s="214">
        <v>0.0070299999999999998</v>
      </c>
      <c r="R551" s="214">
        <f>Q551*H551</f>
        <v>0.010544999999999999</v>
      </c>
      <c r="S551" s="214">
        <v>0</v>
      </c>
      <c r="T551" s="215">
        <f>S551*H551</f>
        <v>0</v>
      </c>
      <c r="U551" s="39"/>
      <c r="V551" s="39"/>
      <c r="W551" s="39"/>
      <c r="X551" s="39"/>
      <c r="Y551" s="39"/>
      <c r="Z551" s="39"/>
      <c r="AA551" s="39"/>
      <c r="AB551" s="39"/>
      <c r="AC551" s="39"/>
      <c r="AD551" s="39"/>
      <c r="AE551" s="39"/>
      <c r="AR551" s="216" t="s">
        <v>200</v>
      </c>
      <c r="AT551" s="216" t="s">
        <v>317</v>
      </c>
      <c r="AU551" s="216" t="s">
        <v>82</v>
      </c>
      <c r="AY551" s="18" t="s">
        <v>114</v>
      </c>
      <c r="BE551" s="217">
        <f>IF(N551="základní",J551,0)</f>
        <v>0</v>
      </c>
      <c r="BF551" s="217">
        <f>IF(N551="snížená",J551,0)</f>
        <v>0</v>
      </c>
      <c r="BG551" s="217">
        <f>IF(N551="zákl. přenesená",J551,0)</f>
        <v>0</v>
      </c>
      <c r="BH551" s="217">
        <f>IF(N551="sníž. přenesená",J551,0)</f>
        <v>0</v>
      </c>
      <c r="BI551" s="217">
        <f>IF(N551="nulová",J551,0)</f>
        <v>0</v>
      </c>
      <c r="BJ551" s="18" t="s">
        <v>80</v>
      </c>
      <c r="BK551" s="217">
        <f>ROUND(I551*H551,2)</f>
        <v>0</v>
      </c>
      <c r="BL551" s="18" t="s">
        <v>132</v>
      </c>
      <c r="BM551" s="216" t="s">
        <v>625</v>
      </c>
    </row>
    <row r="552" s="2" customFormat="1">
      <c r="A552" s="39"/>
      <c r="B552" s="40"/>
      <c r="C552" s="41"/>
      <c r="D552" s="218" t="s">
        <v>124</v>
      </c>
      <c r="E552" s="41"/>
      <c r="F552" s="219" t="s">
        <v>624</v>
      </c>
      <c r="G552" s="41"/>
      <c r="H552" s="41"/>
      <c r="I552" s="220"/>
      <c r="J552" s="41"/>
      <c r="K552" s="41"/>
      <c r="L552" s="45"/>
      <c r="M552" s="221"/>
      <c r="N552" s="222"/>
      <c r="O552" s="85"/>
      <c r="P552" s="85"/>
      <c r="Q552" s="85"/>
      <c r="R552" s="85"/>
      <c r="S552" s="85"/>
      <c r="T552" s="86"/>
      <c r="U552" s="39"/>
      <c r="V552" s="39"/>
      <c r="W552" s="39"/>
      <c r="X552" s="39"/>
      <c r="Y552" s="39"/>
      <c r="Z552" s="39"/>
      <c r="AA552" s="39"/>
      <c r="AB552" s="39"/>
      <c r="AC552" s="39"/>
      <c r="AD552" s="39"/>
      <c r="AE552" s="39"/>
      <c r="AT552" s="18" t="s">
        <v>124</v>
      </c>
      <c r="AU552" s="18" t="s">
        <v>82</v>
      </c>
    </row>
    <row r="553" s="13" customFormat="1">
      <c r="A553" s="13"/>
      <c r="B553" s="223"/>
      <c r="C553" s="224"/>
      <c r="D553" s="218" t="s">
        <v>129</v>
      </c>
      <c r="E553" s="225" t="s">
        <v>19</v>
      </c>
      <c r="F553" s="226" t="s">
        <v>243</v>
      </c>
      <c r="G553" s="224"/>
      <c r="H553" s="225" t="s">
        <v>19</v>
      </c>
      <c r="I553" s="227"/>
      <c r="J553" s="224"/>
      <c r="K553" s="224"/>
      <c r="L553" s="228"/>
      <c r="M553" s="229"/>
      <c r="N553" s="230"/>
      <c r="O553" s="230"/>
      <c r="P553" s="230"/>
      <c r="Q553" s="230"/>
      <c r="R553" s="230"/>
      <c r="S553" s="230"/>
      <c r="T553" s="231"/>
      <c r="U553" s="13"/>
      <c r="V553" s="13"/>
      <c r="W553" s="13"/>
      <c r="X553" s="13"/>
      <c r="Y553" s="13"/>
      <c r="Z553" s="13"/>
      <c r="AA553" s="13"/>
      <c r="AB553" s="13"/>
      <c r="AC553" s="13"/>
      <c r="AD553" s="13"/>
      <c r="AE553" s="13"/>
      <c r="AT553" s="232" t="s">
        <v>129</v>
      </c>
      <c r="AU553" s="232" t="s">
        <v>82</v>
      </c>
      <c r="AV553" s="13" t="s">
        <v>80</v>
      </c>
      <c r="AW553" s="13" t="s">
        <v>33</v>
      </c>
      <c r="AX553" s="13" t="s">
        <v>72</v>
      </c>
      <c r="AY553" s="232" t="s">
        <v>114</v>
      </c>
    </row>
    <row r="554" s="13" customFormat="1">
      <c r="A554" s="13"/>
      <c r="B554" s="223"/>
      <c r="C554" s="224"/>
      <c r="D554" s="218" t="s">
        <v>129</v>
      </c>
      <c r="E554" s="225" t="s">
        <v>19</v>
      </c>
      <c r="F554" s="226" t="s">
        <v>613</v>
      </c>
      <c r="G554" s="224"/>
      <c r="H554" s="225" t="s">
        <v>19</v>
      </c>
      <c r="I554" s="227"/>
      <c r="J554" s="224"/>
      <c r="K554" s="224"/>
      <c r="L554" s="228"/>
      <c r="M554" s="229"/>
      <c r="N554" s="230"/>
      <c r="O554" s="230"/>
      <c r="P554" s="230"/>
      <c r="Q554" s="230"/>
      <c r="R554" s="230"/>
      <c r="S554" s="230"/>
      <c r="T554" s="231"/>
      <c r="U554" s="13"/>
      <c r="V554" s="13"/>
      <c r="W554" s="13"/>
      <c r="X554" s="13"/>
      <c r="Y554" s="13"/>
      <c r="Z554" s="13"/>
      <c r="AA554" s="13"/>
      <c r="AB554" s="13"/>
      <c r="AC554" s="13"/>
      <c r="AD554" s="13"/>
      <c r="AE554" s="13"/>
      <c r="AT554" s="232" t="s">
        <v>129</v>
      </c>
      <c r="AU554" s="232" t="s">
        <v>82</v>
      </c>
      <c r="AV554" s="13" t="s">
        <v>80</v>
      </c>
      <c r="AW554" s="13" t="s">
        <v>33</v>
      </c>
      <c r="AX554" s="13" t="s">
        <v>72</v>
      </c>
      <c r="AY554" s="232" t="s">
        <v>114</v>
      </c>
    </row>
    <row r="555" s="14" customFormat="1">
      <c r="A555" s="14"/>
      <c r="B555" s="233"/>
      <c r="C555" s="234"/>
      <c r="D555" s="218" t="s">
        <v>129</v>
      </c>
      <c r="E555" s="235" t="s">
        <v>19</v>
      </c>
      <c r="F555" s="236" t="s">
        <v>329</v>
      </c>
      <c r="G555" s="234"/>
      <c r="H555" s="237">
        <v>1.5</v>
      </c>
      <c r="I555" s="238"/>
      <c r="J555" s="234"/>
      <c r="K555" s="234"/>
      <c r="L555" s="239"/>
      <c r="M555" s="240"/>
      <c r="N555" s="241"/>
      <c r="O555" s="241"/>
      <c r="P555" s="241"/>
      <c r="Q555" s="241"/>
      <c r="R555" s="241"/>
      <c r="S555" s="241"/>
      <c r="T555" s="242"/>
      <c r="U555" s="14"/>
      <c r="V555" s="14"/>
      <c r="W555" s="14"/>
      <c r="X555" s="14"/>
      <c r="Y555" s="14"/>
      <c r="Z555" s="14"/>
      <c r="AA555" s="14"/>
      <c r="AB555" s="14"/>
      <c r="AC555" s="14"/>
      <c r="AD555" s="14"/>
      <c r="AE555" s="14"/>
      <c r="AT555" s="243" t="s">
        <v>129</v>
      </c>
      <c r="AU555" s="243" t="s">
        <v>82</v>
      </c>
      <c r="AV555" s="14" t="s">
        <v>82</v>
      </c>
      <c r="AW555" s="14" t="s">
        <v>33</v>
      </c>
      <c r="AX555" s="14" t="s">
        <v>72</v>
      </c>
      <c r="AY555" s="243" t="s">
        <v>114</v>
      </c>
    </row>
    <row r="556" s="15" customFormat="1">
      <c r="A556" s="15"/>
      <c r="B556" s="244"/>
      <c r="C556" s="245"/>
      <c r="D556" s="218" t="s">
        <v>129</v>
      </c>
      <c r="E556" s="246" t="s">
        <v>19</v>
      </c>
      <c r="F556" s="247" t="s">
        <v>131</v>
      </c>
      <c r="G556" s="245"/>
      <c r="H556" s="248">
        <v>1.5</v>
      </c>
      <c r="I556" s="249"/>
      <c r="J556" s="245"/>
      <c r="K556" s="245"/>
      <c r="L556" s="250"/>
      <c r="M556" s="251"/>
      <c r="N556" s="252"/>
      <c r="O556" s="252"/>
      <c r="P556" s="252"/>
      <c r="Q556" s="252"/>
      <c r="R556" s="252"/>
      <c r="S556" s="252"/>
      <c r="T556" s="253"/>
      <c r="U556" s="15"/>
      <c r="V556" s="15"/>
      <c r="W556" s="15"/>
      <c r="X556" s="15"/>
      <c r="Y556" s="15"/>
      <c r="Z556" s="15"/>
      <c r="AA556" s="15"/>
      <c r="AB556" s="15"/>
      <c r="AC556" s="15"/>
      <c r="AD556" s="15"/>
      <c r="AE556" s="15"/>
      <c r="AT556" s="254" t="s">
        <v>129</v>
      </c>
      <c r="AU556" s="254" t="s">
        <v>82</v>
      </c>
      <c r="AV556" s="15" t="s">
        <v>132</v>
      </c>
      <c r="AW556" s="15" t="s">
        <v>33</v>
      </c>
      <c r="AX556" s="15" t="s">
        <v>80</v>
      </c>
      <c r="AY556" s="254" t="s">
        <v>114</v>
      </c>
    </row>
    <row r="557" s="2" customFormat="1" ht="14.4" customHeight="1">
      <c r="A557" s="39"/>
      <c r="B557" s="40"/>
      <c r="C557" s="259" t="s">
        <v>626</v>
      </c>
      <c r="D557" s="259" t="s">
        <v>317</v>
      </c>
      <c r="E557" s="260" t="s">
        <v>627</v>
      </c>
      <c r="F557" s="261" t="s">
        <v>628</v>
      </c>
      <c r="G557" s="262" t="s">
        <v>212</v>
      </c>
      <c r="H557" s="263">
        <v>3.5</v>
      </c>
      <c r="I557" s="264"/>
      <c r="J557" s="265">
        <f>ROUND(I557*H557,2)</f>
        <v>0</v>
      </c>
      <c r="K557" s="261" t="s">
        <v>19</v>
      </c>
      <c r="L557" s="266"/>
      <c r="M557" s="267" t="s">
        <v>19</v>
      </c>
      <c r="N557" s="268" t="s">
        <v>43</v>
      </c>
      <c r="O557" s="85"/>
      <c r="P557" s="214">
        <f>O557*H557</f>
        <v>0</v>
      </c>
      <c r="Q557" s="214">
        <v>0.016899999999999998</v>
      </c>
      <c r="R557" s="214">
        <f>Q557*H557</f>
        <v>0.059149999999999994</v>
      </c>
      <c r="S557" s="214">
        <v>0</v>
      </c>
      <c r="T557" s="215">
        <f>S557*H557</f>
        <v>0</v>
      </c>
      <c r="U557" s="39"/>
      <c r="V557" s="39"/>
      <c r="W557" s="39"/>
      <c r="X557" s="39"/>
      <c r="Y557" s="39"/>
      <c r="Z557" s="39"/>
      <c r="AA557" s="39"/>
      <c r="AB557" s="39"/>
      <c r="AC557" s="39"/>
      <c r="AD557" s="39"/>
      <c r="AE557" s="39"/>
      <c r="AR557" s="216" t="s">
        <v>200</v>
      </c>
      <c r="AT557" s="216" t="s">
        <v>317</v>
      </c>
      <c r="AU557" s="216" t="s">
        <v>82</v>
      </c>
      <c r="AY557" s="18" t="s">
        <v>114</v>
      </c>
      <c r="BE557" s="217">
        <f>IF(N557="základní",J557,0)</f>
        <v>0</v>
      </c>
      <c r="BF557" s="217">
        <f>IF(N557="snížená",J557,0)</f>
        <v>0</v>
      </c>
      <c r="BG557" s="217">
        <f>IF(N557="zákl. přenesená",J557,0)</f>
        <v>0</v>
      </c>
      <c r="BH557" s="217">
        <f>IF(N557="sníž. přenesená",J557,0)</f>
        <v>0</v>
      </c>
      <c r="BI557" s="217">
        <f>IF(N557="nulová",J557,0)</f>
        <v>0</v>
      </c>
      <c r="BJ557" s="18" t="s">
        <v>80</v>
      </c>
      <c r="BK557" s="217">
        <f>ROUND(I557*H557,2)</f>
        <v>0</v>
      </c>
      <c r="BL557" s="18" t="s">
        <v>132</v>
      </c>
      <c r="BM557" s="216" t="s">
        <v>629</v>
      </c>
    </row>
    <row r="558" s="2" customFormat="1">
      <c r="A558" s="39"/>
      <c r="B558" s="40"/>
      <c r="C558" s="41"/>
      <c r="D558" s="218" t="s">
        <v>124</v>
      </c>
      <c r="E558" s="41"/>
      <c r="F558" s="219" t="s">
        <v>628</v>
      </c>
      <c r="G558" s="41"/>
      <c r="H558" s="41"/>
      <c r="I558" s="220"/>
      <c r="J558" s="41"/>
      <c r="K558" s="41"/>
      <c r="L558" s="45"/>
      <c r="M558" s="221"/>
      <c r="N558" s="222"/>
      <c r="O558" s="85"/>
      <c r="P558" s="85"/>
      <c r="Q558" s="85"/>
      <c r="R558" s="85"/>
      <c r="S558" s="85"/>
      <c r="T558" s="86"/>
      <c r="U558" s="39"/>
      <c r="V558" s="39"/>
      <c r="W558" s="39"/>
      <c r="X558" s="39"/>
      <c r="Y558" s="39"/>
      <c r="Z558" s="39"/>
      <c r="AA558" s="39"/>
      <c r="AB558" s="39"/>
      <c r="AC558" s="39"/>
      <c r="AD558" s="39"/>
      <c r="AE558" s="39"/>
      <c r="AT558" s="18" t="s">
        <v>124</v>
      </c>
      <c r="AU558" s="18" t="s">
        <v>82</v>
      </c>
    </row>
    <row r="559" s="13" customFormat="1">
      <c r="A559" s="13"/>
      <c r="B559" s="223"/>
      <c r="C559" s="224"/>
      <c r="D559" s="218" t="s">
        <v>129</v>
      </c>
      <c r="E559" s="225" t="s">
        <v>19</v>
      </c>
      <c r="F559" s="226" t="s">
        <v>243</v>
      </c>
      <c r="G559" s="224"/>
      <c r="H559" s="225" t="s">
        <v>19</v>
      </c>
      <c r="I559" s="227"/>
      <c r="J559" s="224"/>
      <c r="K559" s="224"/>
      <c r="L559" s="228"/>
      <c r="M559" s="229"/>
      <c r="N559" s="230"/>
      <c r="O559" s="230"/>
      <c r="P559" s="230"/>
      <c r="Q559" s="230"/>
      <c r="R559" s="230"/>
      <c r="S559" s="230"/>
      <c r="T559" s="231"/>
      <c r="U559" s="13"/>
      <c r="V559" s="13"/>
      <c r="W559" s="13"/>
      <c r="X559" s="13"/>
      <c r="Y559" s="13"/>
      <c r="Z559" s="13"/>
      <c r="AA559" s="13"/>
      <c r="AB559" s="13"/>
      <c r="AC559" s="13"/>
      <c r="AD559" s="13"/>
      <c r="AE559" s="13"/>
      <c r="AT559" s="232" t="s">
        <v>129</v>
      </c>
      <c r="AU559" s="232" t="s">
        <v>82</v>
      </c>
      <c r="AV559" s="13" t="s">
        <v>80</v>
      </c>
      <c r="AW559" s="13" t="s">
        <v>33</v>
      </c>
      <c r="AX559" s="13" t="s">
        <v>72</v>
      </c>
      <c r="AY559" s="232" t="s">
        <v>114</v>
      </c>
    </row>
    <row r="560" s="13" customFormat="1">
      <c r="A560" s="13"/>
      <c r="B560" s="223"/>
      <c r="C560" s="224"/>
      <c r="D560" s="218" t="s">
        <v>129</v>
      </c>
      <c r="E560" s="225" t="s">
        <v>19</v>
      </c>
      <c r="F560" s="226" t="s">
        <v>611</v>
      </c>
      <c r="G560" s="224"/>
      <c r="H560" s="225" t="s">
        <v>19</v>
      </c>
      <c r="I560" s="227"/>
      <c r="J560" s="224"/>
      <c r="K560" s="224"/>
      <c r="L560" s="228"/>
      <c r="M560" s="229"/>
      <c r="N560" s="230"/>
      <c r="O560" s="230"/>
      <c r="P560" s="230"/>
      <c r="Q560" s="230"/>
      <c r="R560" s="230"/>
      <c r="S560" s="230"/>
      <c r="T560" s="231"/>
      <c r="U560" s="13"/>
      <c r="V560" s="13"/>
      <c r="W560" s="13"/>
      <c r="X560" s="13"/>
      <c r="Y560" s="13"/>
      <c r="Z560" s="13"/>
      <c r="AA560" s="13"/>
      <c r="AB560" s="13"/>
      <c r="AC560" s="13"/>
      <c r="AD560" s="13"/>
      <c r="AE560" s="13"/>
      <c r="AT560" s="232" t="s">
        <v>129</v>
      </c>
      <c r="AU560" s="232" t="s">
        <v>82</v>
      </c>
      <c r="AV560" s="13" t="s">
        <v>80</v>
      </c>
      <c r="AW560" s="13" t="s">
        <v>33</v>
      </c>
      <c r="AX560" s="13" t="s">
        <v>72</v>
      </c>
      <c r="AY560" s="232" t="s">
        <v>114</v>
      </c>
    </row>
    <row r="561" s="14" customFormat="1">
      <c r="A561" s="14"/>
      <c r="B561" s="233"/>
      <c r="C561" s="234"/>
      <c r="D561" s="218" t="s">
        <v>129</v>
      </c>
      <c r="E561" s="235" t="s">
        <v>19</v>
      </c>
      <c r="F561" s="236" t="s">
        <v>612</v>
      </c>
      <c r="G561" s="234"/>
      <c r="H561" s="237">
        <v>3.5</v>
      </c>
      <c r="I561" s="238"/>
      <c r="J561" s="234"/>
      <c r="K561" s="234"/>
      <c r="L561" s="239"/>
      <c r="M561" s="240"/>
      <c r="N561" s="241"/>
      <c r="O561" s="241"/>
      <c r="P561" s="241"/>
      <c r="Q561" s="241"/>
      <c r="R561" s="241"/>
      <c r="S561" s="241"/>
      <c r="T561" s="242"/>
      <c r="U561" s="14"/>
      <c r="V561" s="14"/>
      <c r="W561" s="14"/>
      <c r="X561" s="14"/>
      <c r="Y561" s="14"/>
      <c r="Z561" s="14"/>
      <c r="AA561" s="14"/>
      <c r="AB561" s="14"/>
      <c r="AC561" s="14"/>
      <c r="AD561" s="14"/>
      <c r="AE561" s="14"/>
      <c r="AT561" s="243" t="s">
        <v>129</v>
      </c>
      <c r="AU561" s="243" t="s">
        <v>82</v>
      </c>
      <c r="AV561" s="14" t="s">
        <v>82</v>
      </c>
      <c r="AW561" s="14" t="s">
        <v>33</v>
      </c>
      <c r="AX561" s="14" t="s">
        <v>72</v>
      </c>
      <c r="AY561" s="243" t="s">
        <v>114</v>
      </c>
    </row>
    <row r="562" s="15" customFormat="1">
      <c r="A562" s="15"/>
      <c r="B562" s="244"/>
      <c r="C562" s="245"/>
      <c r="D562" s="218" t="s">
        <v>129</v>
      </c>
      <c r="E562" s="246" t="s">
        <v>19</v>
      </c>
      <c r="F562" s="247" t="s">
        <v>131</v>
      </c>
      <c r="G562" s="245"/>
      <c r="H562" s="248">
        <v>3.5</v>
      </c>
      <c r="I562" s="249"/>
      <c r="J562" s="245"/>
      <c r="K562" s="245"/>
      <c r="L562" s="250"/>
      <c r="M562" s="251"/>
      <c r="N562" s="252"/>
      <c r="O562" s="252"/>
      <c r="P562" s="252"/>
      <c r="Q562" s="252"/>
      <c r="R562" s="252"/>
      <c r="S562" s="252"/>
      <c r="T562" s="253"/>
      <c r="U562" s="15"/>
      <c r="V562" s="15"/>
      <c r="W562" s="15"/>
      <c r="X562" s="15"/>
      <c r="Y562" s="15"/>
      <c r="Z562" s="15"/>
      <c r="AA562" s="15"/>
      <c r="AB562" s="15"/>
      <c r="AC562" s="15"/>
      <c r="AD562" s="15"/>
      <c r="AE562" s="15"/>
      <c r="AT562" s="254" t="s">
        <v>129</v>
      </c>
      <c r="AU562" s="254" t="s">
        <v>82</v>
      </c>
      <c r="AV562" s="15" t="s">
        <v>132</v>
      </c>
      <c r="AW562" s="15" t="s">
        <v>33</v>
      </c>
      <c r="AX562" s="15" t="s">
        <v>80</v>
      </c>
      <c r="AY562" s="254" t="s">
        <v>114</v>
      </c>
    </row>
    <row r="563" s="12" customFormat="1" ht="22.8" customHeight="1">
      <c r="A563" s="12"/>
      <c r="B563" s="189"/>
      <c r="C563" s="190"/>
      <c r="D563" s="191" t="s">
        <v>71</v>
      </c>
      <c r="E563" s="203" t="s">
        <v>630</v>
      </c>
      <c r="F563" s="203" t="s">
        <v>631</v>
      </c>
      <c r="G563" s="190"/>
      <c r="H563" s="190"/>
      <c r="I563" s="193"/>
      <c r="J563" s="204">
        <f>BK563</f>
        <v>0</v>
      </c>
      <c r="K563" s="190"/>
      <c r="L563" s="195"/>
      <c r="M563" s="196"/>
      <c r="N563" s="197"/>
      <c r="O563" s="197"/>
      <c r="P563" s="198">
        <f>SUM(P564:P584)</f>
        <v>0</v>
      </c>
      <c r="Q563" s="197"/>
      <c r="R563" s="198">
        <f>SUM(R564:R584)</f>
        <v>0</v>
      </c>
      <c r="S563" s="197"/>
      <c r="T563" s="199">
        <f>SUM(T564:T584)</f>
        <v>0</v>
      </c>
      <c r="U563" s="12"/>
      <c r="V563" s="12"/>
      <c r="W563" s="12"/>
      <c r="X563" s="12"/>
      <c r="Y563" s="12"/>
      <c r="Z563" s="12"/>
      <c r="AA563" s="12"/>
      <c r="AB563" s="12"/>
      <c r="AC563" s="12"/>
      <c r="AD563" s="12"/>
      <c r="AE563" s="12"/>
      <c r="AR563" s="200" t="s">
        <v>80</v>
      </c>
      <c r="AT563" s="201" t="s">
        <v>71</v>
      </c>
      <c r="AU563" s="201" t="s">
        <v>80</v>
      </c>
      <c r="AY563" s="200" t="s">
        <v>114</v>
      </c>
      <c r="BK563" s="202">
        <f>SUM(BK564:BK584)</f>
        <v>0</v>
      </c>
    </row>
    <row r="564" s="2" customFormat="1" ht="14.4" customHeight="1">
      <c r="A564" s="39"/>
      <c r="B564" s="40"/>
      <c r="C564" s="205" t="s">
        <v>632</v>
      </c>
      <c r="D564" s="205" t="s">
        <v>117</v>
      </c>
      <c r="E564" s="206" t="s">
        <v>633</v>
      </c>
      <c r="F564" s="207" t="s">
        <v>634</v>
      </c>
      <c r="G564" s="208" t="s">
        <v>293</v>
      </c>
      <c r="H564" s="209">
        <v>240.41999999999999</v>
      </c>
      <c r="I564" s="210"/>
      <c r="J564" s="211">
        <f>ROUND(I564*H564,2)</f>
        <v>0</v>
      </c>
      <c r="K564" s="207" t="s">
        <v>121</v>
      </c>
      <c r="L564" s="45"/>
      <c r="M564" s="212" t="s">
        <v>19</v>
      </c>
      <c r="N564" s="213" t="s">
        <v>43</v>
      </c>
      <c r="O564" s="85"/>
      <c r="P564" s="214">
        <f>O564*H564</f>
        <v>0</v>
      </c>
      <c r="Q564" s="214">
        <v>0</v>
      </c>
      <c r="R564" s="214">
        <f>Q564*H564</f>
        <v>0</v>
      </c>
      <c r="S564" s="214">
        <v>0</v>
      </c>
      <c r="T564" s="215">
        <f>S564*H564</f>
        <v>0</v>
      </c>
      <c r="U564" s="39"/>
      <c r="V564" s="39"/>
      <c r="W564" s="39"/>
      <c r="X564" s="39"/>
      <c r="Y564" s="39"/>
      <c r="Z564" s="39"/>
      <c r="AA564" s="39"/>
      <c r="AB564" s="39"/>
      <c r="AC564" s="39"/>
      <c r="AD564" s="39"/>
      <c r="AE564" s="39"/>
      <c r="AR564" s="216" t="s">
        <v>132</v>
      </c>
      <c r="AT564" s="216" t="s">
        <v>117</v>
      </c>
      <c r="AU564" s="216" t="s">
        <v>82</v>
      </c>
      <c r="AY564" s="18" t="s">
        <v>114</v>
      </c>
      <c r="BE564" s="217">
        <f>IF(N564="základní",J564,0)</f>
        <v>0</v>
      </c>
      <c r="BF564" s="217">
        <f>IF(N564="snížená",J564,0)</f>
        <v>0</v>
      </c>
      <c r="BG564" s="217">
        <f>IF(N564="zákl. přenesená",J564,0)</f>
        <v>0</v>
      </c>
      <c r="BH564" s="217">
        <f>IF(N564="sníž. přenesená",J564,0)</f>
        <v>0</v>
      </c>
      <c r="BI564" s="217">
        <f>IF(N564="nulová",J564,0)</f>
        <v>0</v>
      </c>
      <c r="BJ564" s="18" t="s">
        <v>80</v>
      </c>
      <c r="BK564" s="217">
        <f>ROUND(I564*H564,2)</f>
        <v>0</v>
      </c>
      <c r="BL564" s="18" t="s">
        <v>132</v>
      </c>
      <c r="BM564" s="216" t="s">
        <v>635</v>
      </c>
    </row>
    <row r="565" s="2" customFormat="1">
      <c r="A565" s="39"/>
      <c r="B565" s="40"/>
      <c r="C565" s="41"/>
      <c r="D565" s="218" t="s">
        <v>124</v>
      </c>
      <c r="E565" s="41"/>
      <c r="F565" s="219" t="s">
        <v>636</v>
      </c>
      <c r="G565" s="41"/>
      <c r="H565" s="41"/>
      <c r="I565" s="220"/>
      <c r="J565" s="41"/>
      <c r="K565" s="41"/>
      <c r="L565" s="45"/>
      <c r="M565" s="221"/>
      <c r="N565" s="222"/>
      <c r="O565" s="85"/>
      <c r="P565" s="85"/>
      <c r="Q565" s="85"/>
      <c r="R565" s="85"/>
      <c r="S565" s="85"/>
      <c r="T565" s="86"/>
      <c r="U565" s="39"/>
      <c r="V565" s="39"/>
      <c r="W565" s="39"/>
      <c r="X565" s="39"/>
      <c r="Y565" s="39"/>
      <c r="Z565" s="39"/>
      <c r="AA565" s="39"/>
      <c r="AB565" s="39"/>
      <c r="AC565" s="39"/>
      <c r="AD565" s="39"/>
      <c r="AE565" s="39"/>
      <c r="AT565" s="18" t="s">
        <v>124</v>
      </c>
      <c r="AU565" s="18" t="s">
        <v>82</v>
      </c>
    </row>
    <row r="566" s="2" customFormat="1" ht="14.4" customHeight="1">
      <c r="A566" s="39"/>
      <c r="B566" s="40"/>
      <c r="C566" s="205" t="s">
        <v>637</v>
      </c>
      <c r="D566" s="205" t="s">
        <v>117</v>
      </c>
      <c r="E566" s="206" t="s">
        <v>638</v>
      </c>
      <c r="F566" s="207" t="s">
        <v>639</v>
      </c>
      <c r="G566" s="208" t="s">
        <v>293</v>
      </c>
      <c r="H566" s="209">
        <v>4567.9799999999996</v>
      </c>
      <c r="I566" s="210"/>
      <c r="J566" s="211">
        <f>ROUND(I566*H566,2)</f>
        <v>0</v>
      </c>
      <c r="K566" s="207" t="s">
        <v>121</v>
      </c>
      <c r="L566" s="45"/>
      <c r="M566" s="212" t="s">
        <v>19</v>
      </c>
      <c r="N566" s="213" t="s">
        <v>43</v>
      </c>
      <c r="O566" s="85"/>
      <c r="P566" s="214">
        <f>O566*H566</f>
        <v>0</v>
      </c>
      <c r="Q566" s="214">
        <v>0</v>
      </c>
      <c r="R566" s="214">
        <f>Q566*H566</f>
        <v>0</v>
      </c>
      <c r="S566" s="214">
        <v>0</v>
      </c>
      <c r="T566" s="215">
        <f>S566*H566</f>
        <v>0</v>
      </c>
      <c r="U566" s="39"/>
      <c r="V566" s="39"/>
      <c r="W566" s="39"/>
      <c r="X566" s="39"/>
      <c r="Y566" s="39"/>
      <c r="Z566" s="39"/>
      <c r="AA566" s="39"/>
      <c r="AB566" s="39"/>
      <c r="AC566" s="39"/>
      <c r="AD566" s="39"/>
      <c r="AE566" s="39"/>
      <c r="AR566" s="216" t="s">
        <v>132</v>
      </c>
      <c r="AT566" s="216" t="s">
        <v>117</v>
      </c>
      <c r="AU566" s="216" t="s">
        <v>82</v>
      </c>
      <c r="AY566" s="18" t="s">
        <v>114</v>
      </c>
      <c r="BE566" s="217">
        <f>IF(N566="základní",J566,0)</f>
        <v>0</v>
      </c>
      <c r="BF566" s="217">
        <f>IF(N566="snížená",J566,0)</f>
        <v>0</v>
      </c>
      <c r="BG566" s="217">
        <f>IF(N566="zákl. přenesená",J566,0)</f>
        <v>0</v>
      </c>
      <c r="BH566" s="217">
        <f>IF(N566="sníž. přenesená",J566,0)</f>
        <v>0</v>
      </c>
      <c r="BI566" s="217">
        <f>IF(N566="nulová",J566,0)</f>
        <v>0</v>
      </c>
      <c r="BJ566" s="18" t="s">
        <v>80</v>
      </c>
      <c r="BK566" s="217">
        <f>ROUND(I566*H566,2)</f>
        <v>0</v>
      </c>
      <c r="BL566" s="18" t="s">
        <v>132</v>
      </c>
      <c r="BM566" s="216" t="s">
        <v>640</v>
      </c>
    </row>
    <row r="567" s="2" customFormat="1">
      <c r="A567" s="39"/>
      <c r="B567" s="40"/>
      <c r="C567" s="41"/>
      <c r="D567" s="218" t="s">
        <v>124</v>
      </c>
      <c r="E567" s="41"/>
      <c r="F567" s="219" t="s">
        <v>641</v>
      </c>
      <c r="G567" s="41"/>
      <c r="H567" s="41"/>
      <c r="I567" s="220"/>
      <c r="J567" s="41"/>
      <c r="K567" s="41"/>
      <c r="L567" s="45"/>
      <c r="M567" s="221"/>
      <c r="N567" s="222"/>
      <c r="O567" s="85"/>
      <c r="P567" s="85"/>
      <c r="Q567" s="85"/>
      <c r="R567" s="85"/>
      <c r="S567" s="85"/>
      <c r="T567" s="86"/>
      <c r="U567" s="39"/>
      <c r="V567" s="39"/>
      <c r="W567" s="39"/>
      <c r="X567" s="39"/>
      <c r="Y567" s="39"/>
      <c r="Z567" s="39"/>
      <c r="AA567" s="39"/>
      <c r="AB567" s="39"/>
      <c r="AC567" s="39"/>
      <c r="AD567" s="39"/>
      <c r="AE567" s="39"/>
      <c r="AT567" s="18" t="s">
        <v>124</v>
      </c>
      <c r="AU567" s="18" t="s">
        <v>82</v>
      </c>
    </row>
    <row r="568" s="14" customFormat="1">
      <c r="A568" s="14"/>
      <c r="B568" s="233"/>
      <c r="C568" s="234"/>
      <c r="D568" s="218" t="s">
        <v>129</v>
      </c>
      <c r="E568" s="234"/>
      <c r="F568" s="236" t="s">
        <v>642</v>
      </c>
      <c r="G568" s="234"/>
      <c r="H568" s="237">
        <v>4567.9799999999996</v>
      </c>
      <c r="I568" s="238"/>
      <c r="J568" s="234"/>
      <c r="K568" s="234"/>
      <c r="L568" s="239"/>
      <c r="M568" s="240"/>
      <c r="N568" s="241"/>
      <c r="O568" s="241"/>
      <c r="P568" s="241"/>
      <c r="Q568" s="241"/>
      <c r="R568" s="241"/>
      <c r="S568" s="241"/>
      <c r="T568" s="242"/>
      <c r="U568" s="14"/>
      <c r="V568" s="14"/>
      <c r="W568" s="14"/>
      <c r="X568" s="14"/>
      <c r="Y568" s="14"/>
      <c r="Z568" s="14"/>
      <c r="AA568" s="14"/>
      <c r="AB568" s="14"/>
      <c r="AC568" s="14"/>
      <c r="AD568" s="14"/>
      <c r="AE568" s="14"/>
      <c r="AT568" s="243" t="s">
        <v>129</v>
      </c>
      <c r="AU568" s="243" t="s">
        <v>82</v>
      </c>
      <c r="AV568" s="14" t="s">
        <v>82</v>
      </c>
      <c r="AW568" s="14" t="s">
        <v>4</v>
      </c>
      <c r="AX568" s="14" t="s">
        <v>80</v>
      </c>
      <c r="AY568" s="243" t="s">
        <v>114</v>
      </c>
    </row>
    <row r="569" s="2" customFormat="1" ht="14.4" customHeight="1">
      <c r="A569" s="39"/>
      <c r="B569" s="40"/>
      <c r="C569" s="205" t="s">
        <v>643</v>
      </c>
      <c r="D569" s="205" t="s">
        <v>117</v>
      </c>
      <c r="E569" s="206" t="s">
        <v>644</v>
      </c>
      <c r="F569" s="207" t="s">
        <v>645</v>
      </c>
      <c r="G569" s="208" t="s">
        <v>293</v>
      </c>
      <c r="H569" s="209">
        <v>92.816999999999993</v>
      </c>
      <c r="I569" s="210"/>
      <c r="J569" s="211">
        <f>ROUND(I569*H569,2)</f>
        <v>0</v>
      </c>
      <c r="K569" s="207" t="s">
        <v>121</v>
      </c>
      <c r="L569" s="45"/>
      <c r="M569" s="212" t="s">
        <v>19</v>
      </c>
      <c r="N569" s="213" t="s">
        <v>43</v>
      </c>
      <c r="O569" s="85"/>
      <c r="P569" s="214">
        <f>O569*H569</f>
        <v>0</v>
      </c>
      <c r="Q569" s="214">
        <v>0</v>
      </c>
      <c r="R569" s="214">
        <f>Q569*H569</f>
        <v>0</v>
      </c>
      <c r="S569" s="214">
        <v>0</v>
      </c>
      <c r="T569" s="215">
        <f>S569*H569</f>
        <v>0</v>
      </c>
      <c r="U569" s="39"/>
      <c r="V569" s="39"/>
      <c r="W569" s="39"/>
      <c r="X569" s="39"/>
      <c r="Y569" s="39"/>
      <c r="Z569" s="39"/>
      <c r="AA569" s="39"/>
      <c r="AB569" s="39"/>
      <c r="AC569" s="39"/>
      <c r="AD569" s="39"/>
      <c r="AE569" s="39"/>
      <c r="AR569" s="216" t="s">
        <v>132</v>
      </c>
      <c r="AT569" s="216" t="s">
        <v>117</v>
      </c>
      <c r="AU569" s="216" t="s">
        <v>82</v>
      </c>
      <c r="AY569" s="18" t="s">
        <v>114</v>
      </c>
      <c r="BE569" s="217">
        <f>IF(N569="základní",J569,0)</f>
        <v>0</v>
      </c>
      <c r="BF569" s="217">
        <f>IF(N569="snížená",J569,0)</f>
        <v>0</v>
      </c>
      <c r="BG569" s="217">
        <f>IF(N569="zákl. přenesená",J569,0)</f>
        <v>0</v>
      </c>
      <c r="BH569" s="217">
        <f>IF(N569="sníž. přenesená",J569,0)</f>
        <v>0</v>
      </c>
      <c r="BI569" s="217">
        <f>IF(N569="nulová",J569,0)</f>
        <v>0</v>
      </c>
      <c r="BJ569" s="18" t="s">
        <v>80</v>
      </c>
      <c r="BK569" s="217">
        <f>ROUND(I569*H569,2)</f>
        <v>0</v>
      </c>
      <c r="BL569" s="18" t="s">
        <v>132</v>
      </c>
      <c r="BM569" s="216" t="s">
        <v>646</v>
      </c>
    </row>
    <row r="570" s="2" customFormat="1">
      <c r="A570" s="39"/>
      <c r="B570" s="40"/>
      <c r="C570" s="41"/>
      <c r="D570" s="218" t="s">
        <v>124</v>
      </c>
      <c r="E570" s="41"/>
      <c r="F570" s="219" t="s">
        <v>647</v>
      </c>
      <c r="G570" s="41"/>
      <c r="H570" s="41"/>
      <c r="I570" s="220"/>
      <c r="J570" s="41"/>
      <c r="K570" s="41"/>
      <c r="L570" s="45"/>
      <c r="M570" s="221"/>
      <c r="N570" s="222"/>
      <c r="O570" s="85"/>
      <c r="P570" s="85"/>
      <c r="Q570" s="85"/>
      <c r="R570" s="85"/>
      <c r="S570" s="85"/>
      <c r="T570" s="86"/>
      <c r="U570" s="39"/>
      <c r="V570" s="39"/>
      <c r="W570" s="39"/>
      <c r="X570" s="39"/>
      <c r="Y570" s="39"/>
      <c r="Z570" s="39"/>
      <c r="AA570" s="39"/>
      <c r="AB570" s="39"/>
      <c r="AC570" s="39"/>
      <c r="AD570" s="39"/>
      <c r="AE570" s="39"/>
      <c r="AT570" s="18" t="s">
        <v>124</v>
      </c>
      <c r="AU570" s="18" t="s">
        <v>82</v>
      </c>
    </row>
    <row r="571" s="14" customFormat="1">
      <c r="A571" s="14"/>
      <c r="B571" s="233"/>
      <c r="C571" s="234"/>
      <c r="D571" s="218" t="s">
        <v>129</v>
      </c>
      <c r="E571" s="235" t="s">
        <v>19</v>
      </c>
      <c r="F571" s="236" t="s">
        <v>648</v>
      </c>
      <c r="G571" s="234"/>
      <c r="H571" s="237">
        <v>92.816999999999993</v>
      </c>
      <c r="I571" s="238"/>
      <c r="J571" s="234"/>
      <c r="K571" s="234"/>
      <c r="L571" s="239"/>
      <c r="M571" s="240"/>
      <c r="N571" s="241"/>
      <c r="O571" s="241"/>
      <c r="P571" s="241"/>
      <c r="Q571" s="241"/>
      <c r="R571" s="241"/>
      <c r="S571" s="241"/>
      <c r="T571" s="242"/>
      <c r="U571" s="14"/>
      <c r="V571" s="14"/>
      <c r="W571" s="14"/>
      <c r="X571" s="14"/>
      <c r="Y571" s="14"/>
      <c r="Z571" s="14"/>
      <c r="AA571" s="14"/>
      <c r="AB571" s="14"/>
      <c r="AC571" s="14"/>
      <c r="AD571" s="14"/>
      <c r="AE571" s="14"/>
      <c r="AT571" s="243" t="s">
        <v>129</v>
      </c>
      <c r="AU571" s="243" t="s">
        <v>82</v>
      </c>
      <c r="AV571" s="14" t="s">
        <v>82</v>
      </c>
      <c r="AW571" s="14" t="s">
        <v>33</v>
      </c>
      <c r="AX571" s="14" t="s">
        <v>72</v>
      </c>
      <c r="AY571" s="243" t="s">
        <v>114</v>
      </c>
    </row>
    <row r="572" s="15" customFormat="1">
      <c r="A572" s="15"/>
      <c r="B572" s="244"/>
      <c r="C572" s="245"/>
      <c r="D572" s="218" t="s">
        <v>129</v>
      </c>
      <c r="E572" s="246" t="s">
        <v>19</v>
      </c>
      <c r="F572" s="247" t="s">
        <v>131</v>
      </c>
      <c r="G572" s="245"/>
      <c r="H572" s="248">
        <v>92.816999999999993</v>
      </c>
      <c r="I572" s="249"/>
      <c r="J572" s="245"/>
      <c r="K572" s="245"/>
      <c r="L572" s="250"/>
      <c r="M572" s="251"/>
      <c r="N572" s="252"/>
      <c r="O572" s="252"/>
      <c r="P572" s="252"/>
      <c r="Q572" s="252"/>
      <c r="R572" s="252"/>
      <c r="S572" s="252"/>
      <c r="T572" s="253"/>
      <c r="U572" s="15"/>
      <c r="V572" s="15"/>
      <c r="W572" s="15"/>
      <c r="X572" s="15"/>
      <c r="Y572" s="15"/>
      <c r="Z572" s="15"/>
      <c r="AA572" s="15"/>
      <c r="AB572" s="15"/>
      <c r="AC572" s="15"/>
      <c r="AD572" s="15"/>
      <c r="AE572" s="15"/>
      <c r="AT572" s="254" t="s">
        <v>129</v>
      </c>
      <c r="AU572" s="254" t="s">
        <v>82</v>
      </c>
      <c r="AV572" s="15" t="s">
        <v>132</v>
      </c>
      <c r="AW572" s="15" t="s">
        <v>33</v>
      </c>
      <c r="AX572" s="15" t="s">
        <v>80</v>
      </c>
      <c r="AY572" s="254" t="s">
        <v>114</v>
      </c>
    </row>
    <row r="573" s="2" customFormat="1" ht="14.4" customHeight="1">
      <c r="A573" s="39"/>
      <c r="B573" s="40"/>
      <c r="C573" s="205" t="s">
        <v>649</v>
      </c>
      <c r="D573" s="205" t="s">
        <v>117</v>
      </c>
      <c r="E573" s="206" t="s">
        <v>650</v>
      </c>
      <c r="F573" s="207" t="s">
        <v>651</v>
      </c>
      <c r="G573" s="208" t="s">
        <v>293</v>
      </c>
      <c r="H573" s="209">
        <v>46.308</v>
      </c>
      <c r="I573" s="210"/>
      <c r="J573" s="211">
        <f>ROUND(I573*H573,2)</f>
        <v>0</v>
      </c>
      <c r="K573" s="207" t="s">
        <v>121</v>
      </c>
      <c r="L573" s="45"/>
      <c r="M573" s="212" t="s">
        <v>19</v>
      </c>
      <c r="N573" s="213" t="s">
        <v>43</v>
      </c>
      <c r="O573" s="85"/>
      <c r="P573" s="214">
        <f>O573*H573</f>
        <v>0</v>
      </c>
      <c r="Q573" s="214">
        <v>0</v>
      </c>
      <c r="R573" s="214">
        <f>Q573*H573</f>
        <v>0</v>
      </c>
      <c r="S573" s="214">
        <v>0</v>
      </c>
      <c r="T573" s="215">
        <f>S573*H573</f>
        <v>0</v>
      </c>
      <c r="U573" s="39"/>
      <c r="V573" s="39"/>
      <c r="W573" s="39"/>
      <c r="X573" s="39"/>
      <c r="Y573" s="39"/>
      <c r="Z573" s="39"/>
      <c r="AA573" s="39"/>
      <c r="AB573" s="39"/>
      <c r="AC573" s="39"/>
      <c r="AD573" s="39"/>
      <c r="AE573" s="39"/>
      <c r="AR573" s="216" t="s">
        <v>132</v>
      </c>
      <c r="AT573" s="216" t="s">
        <v>117</v>
      </c>
      <c r="AU573" s="216" t="s">
        <v>82</v>
      </c>
      <c r="AY573" s="18" t="s">
        <v>114</v>
      </c>
      <c r="BE573" s="217">
        <f>IF(N573="základní",J573,0)</f>
        <v>0</v>
      </c>
      <c r="BF573" s="217">
        <f>IF(N573="snížená",J573,0)</f>
        <v>0</v>
      </c>
      <c r="BG573" s="217">
        <f>IF(N573="zákl. přenesená",J573,0)</f>
        <v>0</v>
      </c>
      <c r="BH573" s="217">
        <f>IF(N573="sníž. přenesená",J573,0)</f>
        <v>0</v>
      </c>
      <c r="BI573" s="217">
        <f>IF(N573="nulová",J573,0)</f>
        <v>0</v>
      </c>
      <c r="BJ573" s="18" t="s">
        <v>80</v>
      </c>
      <c r="BK573" s="217">
        <f>ROUND(I573*H573,2)</f>
        <v>0</v>
      </c>
      <c r="BL573" s="18" t="s">
        <v>132</v>
      </c>
      <c r="BM573" s="216" t="s">
        <v>652</v>
      </c>
    </row>
    <row r="574" s="2" customFormat="1">
      <c r="A574" s="39"/>
      <c r="B574" s="40"/>
      <c r="C574" s="41"/>
      <c r="D574" s="218" t="s">
        <v>124</v>
      </c>
      <c r="E574" s="41"/>
      <c r="F574" s="219" t="s">
        <v>653</v>
      </c>
      <c r="G574" s="41"/>
      <c r="H574" s="41"/>
      <c r="I574" s="220"/>
      <c r="J574" s="41"/>
      <c r="K574" s="41"/>
      <c r="L574" s="45"/>
      <c r="M574" s="221"/>
      <c r="N574" s="222"/>
      <c r="O574" s="85"/>
      <c r="P574" s="85"/>
      <c r="Q574" s="85"/>
      <c r="R574" s="85"/>
      <c r="S574" s="85"/>
      <c r="T574" s="86"/>
      <c r="U574" s="39"/>
      <c r="V574" s="39"/>
      <c r="W574" s="39"/>
      <c r="X574" s="39"/>
      <c r="Y574" s="39"/>
      <c r="Z574" s="39"/>
      <c r="AA574" s="39"/>
      <c r="AB574" s="39"/>
      <c r="AC574" s="39"/>
      <c r="AD574" s="39"/>
      <c r="AE574" s="39"/>
      <c r="AT574" s="18" t="s">
        <v>124</v>
      </c>
      <c r="AU574" s="18" t="s">
        <v>82</v>
      </c>
    </row>
    <row r="575" s="14" customFormat="1">
      <c r="A575" s="14"/>
      <c r="B575" s="233"/>
      <c r="C575" s="234"/>
      <c r="D575" s="218" t="s">
        <v>129</v>
      </c>
      <c r="E575" s="235" t="s">
        <v>19</v>
      </c>
      <c r="F575" s="236" t="s">
        <v>654</v>
      </c>
      <c r="G575" s="234"/>
      <c r="H575" s="237">
        <v>46.308</v>
      </c>
      <c r="I575" s="238"/>
      <c r="J575" s="234"/>
      <c r="K575" s="234"/>
      <c r="L575" s="239"/>
      <c r="M575" s="240"/>
      <c r="N575" s="241"/>
      <c r="O575" s="241"/>
      <c r="P575" s="241"/>
      <c r="Q575" s="241"/>
      <c r="R575" s="241"/>
      <c r="S575" s="241"/>
      <c r="T575" s="242"/>
      <c r="U575" s="14"/>
      <c r="V575" s="14"/>
      <c r="W575" s="14"/>
      <c r="X575" s="14"/>
      <c r="Y575" s="14"/>
      <c r="Z575" s="14"/>
      <c r="AA575" s="14"/>
      <c r="AB575" s="14"/>
      <c r="AC575" s="14"/>
      <c r="AD575" s="14"/>
      <c r="AE575" s="14"/>
      <c r="AT575" s="243" t="s">
        <v>129</v>
      </c>
      <c r="AU575" s="243" t="s">
        <v>82</v>
      </c>
      <c r="AV575" s="14" t="s">
        <v>82</v>
      </c>
      <c r="AW575" s="14" t="s">
        <v>33</v>
      </c>
      <c r="AX575" s="14" t="s">
        <v>72</v>
      </c>
      <c r="AY575" s="243" t="s">
        <v>114</v>
      </c>
    </row>
    <row r="576" s="15" customFormat="1">
      <c r="A576" s="15"/>
      <c r="B576" s="244"/>
      <c r="C576" s="245"/>
      <c r="D576" s="218" t="s">
        <v>129</v>
      </c>
      <c r="E576" s="246" t="s">
        <v>19</v>
      </c>
      <c r="F576" s="247" t="s">
        <v>131</v>
      </c>
      <c r="G576" s="245"/>
      <c r="H576" s="248">
        <v>46.308</v>
      </c>
      <c r="I576" s="249"/>
      <c r="J576" s="245"/>
      <c r="K576" s="245"/>
      <c r="L576" s="250"/>
      <c r="M576" s="251"/>
      <c r="N576" s="252"/>
      <c r="O576" s="252"/>
      <c r="P576" s="252"/>
      <c r="Q576" s="252"/>
      <c r="R576" s="252"/>
      <c r="S576" s="252"/>
      <c r="T576" s="253"/>
      <c r="U576" s="15"/>
      <c r="V576" s="15"/>
      <c r="W576" s="15"/>
      <c r="X576" s="15"/>
      <c r="Y576" s="15"/>
      <c r="Z576" s="15"/>
      <c r="AA576" s="15"/>
      <c r="AB576" s="15"/>
      <c r="AC576" s="15"/>
      <c r="AD576" s="15"/>
      <c r="AE576" s="15"/>
      <c r="AT576" s="254" t="s">
        <v>129</v>
      </c>
      <c r="AU576" s="254" t="s">
        <v>82</v>
      </c>
      <c r="AV576" s="15" t="s">
        <v>132</v>
      </c>
      <c r="AW576" s="15" t="s">
        <v>33</v>
      </c>
      <c r="AX576" s="15" t="s">
        <v>80</v>
      </c>
      <c r="AY576" s="254" t="s">
        <v>114</v>
      </c>
    </row>
    <row r="577" s="2" customFormat="1" ht="14.4" customHeight="1">
      <c r="A577" s="39"/>
      <c r="B577" s="40"/>
      <c r="C577" s="205" t="s">
        <v>655</v>
      </c>
      <c r="D577" s="205" t="s">
        <v>117</v>
      </c>
      <c r="E577" s="206" t="s">
        <v>656</v>
      </c>
      <c r="F577" s="207" t="s">
        <v>292</v>
      </c>
      <c r="G577" s="208" t="s">
        <v>293</v>
      </c>
      <c r="H577" s="209">
        <v>101.19</v>
      </c>
      <c r="I577" s="210"/>
      <c r="J577" s="211">
        <f>ROUND(I577*H577,2)</f>
        <v>0</v>
      </c>
      <c r="K577" s="207" t="s">
        <v>121</v>
      </c>
      <c r="L577" s="45"/>
      <c r="M577" s="212" t="s">
        <v>19</v>
      </c>
      <c r="N577" s="213" t="s">
        <v>43</v>
      </c>
      <c r="O577" s="85"/>
      <c r="P577" s="214">
        <f>O577*H577</f>
        <v>0</v>
      </c>
      <c r="Q577" s="214">
        <v>0</v>
      </c>
      <c r="R577" s="214">
        <f>Q577*H577</f>
        <v>0</v>
      </c>
      <c r="S577" s="214">
        <v>0</v>
      </c>
      <c r="T577" s="215">
        <f>S577*H577</f>
        <v>0</v>
      </c>
      <c r="U577" s="39"/>
      <c r="V577" s="39"/>
      <c r="W577" s="39"/>
      <c r="X577" s="39"/>
      <c r="Y577" s="39"/>
      <c r="Z577" s="39"/>
      <c r="AA577" s="39"/>
      <c r="AB577" s="39"/>
      <c r="AC577" s="39"/>
      <c r="AD577" s="39"/>
      <c r="AE577" s="39"/>
      <c r="AR577" s="216" t="s">
        <v>132</v>
      </c>
      <c r="AT577" s="216" t="s">
        <v>117</v>
      </c>
      <c r="AU577" s="216" t="s">
        <v>82</v>
      </c>
      <c r="AY577" s="18" t="s">
        <v>114</v>
      </c>
      <c r="BE577" s="217">
        <f>IF(N577="základní",J577,0)</f>
        <v>0</v>
      </c>
      <c r="BF577" s="217">
        <f>IF(N577="snížená",J577,0)</f>
        <v>0</v>
      </c>
      <c r="BG577" s="217">
        <f>IF(N577="zákl. přenesená",J577,0)</f>
        <v>0</v>
      </c>
      <c r="BH577" s="217">
        <f>IF(N577="sníž. přenesená",J577,0)</f>
        <v>0</v>
      </c>
      <c r="BI577" s="217">
        <f>IF(N577="nulová",J577,0)</f>
        <v>0</v>
      </c>
      <c r="BJ577" s="18" t="s">
        <v>80</v>
      </c>
      <c r="BK577" s="217">
        <f>ROUND(I577*H577,2)</f>
        <v>0</v>
      </c>
      <c r="BL577" s="18" t="s">
        <v>132</v>
      </c>
      <c r="BM577" s="216" t="s">
        <v>657</v>
      </c>
    </row>
    <row r="578" s="2" customFormat="1">
      <c r="A578" s="39"/>
      <c r="B578" s="40"/>
      <c r="C578" s="41"/>
      <c r="D578" s="218" t="s">
        <v>124</v>
      </c>
      <c r="E578" s="41"/>
      <c r="F578" s="219" t="s">
        <v>295</v>
      </c>
      <c r="G578" s="41"/>
      <c r="H578" s="41"/>
      <c r="I578" s="220"/>
      <c r="J578" s="41"/>
      <c r="K578" s="41"/>
      <c r="L578" s="45"/>
      <c r="M578" s="221"/>
      <c r="N578" s="222"/>
      <c r="O578" s="85"/>
      <c r="P578" s="85"/>
      <c r="Q578" s="85"/>
      <c r="R578" s="85"/>
      <c r="S578" s="85"/>
      <c r="T578" s="86"/>
      <c r="U578" s="39"/>
      <c r="V578" s="39"/>
      <c r="W578" s="39"/>
      <c r="X578" s="39"/>
      <c r="Y578" s="39"/>
      <c r="Z578" s="39"/>
      <c r="AA578" s="39"/>
      <c r="AB578" s="39"/>
      <c r="AC578" s="39"/>
      <c r="AD578" s="39"/>
      <c r="AE578" s="39"/>
      <c r="AT578" s="18" t="s">
        <v>124</v>
      </c>
      <c r="AU578" s="18" t="s">
        <v>82</v>
      </c>
    </row>
    <row r="579" s="14" customFormat="1">
      <c r="A579" s="14"/>
      <c r="B579" s="233"/>
      <c r="C579" s="234"/>
      <c r="D579" s="218" t="s">
        <v>129</v>
      </c>
      <c r="E579" s="235" t="s">
        <v>19</v>
      </c>
      <c r="F579" s="236" t="s">
        <v>658</v>
      </c>
      <c r="G579" s="234"/>
      <c r="H579" s="237">
        <v>101.19</v>
      </c>
      <c r="I579" s="238"/>
      <c r="J579" s="234"/>
      <c r="K579" s="234"/>
      <c r="L579" s="239"/>
      <c r="M579" s="240"/>
      <c r="N579" s="241"/>
      <c r="O579" s="241"/>
      <c r="P579" s="241"/>
      <c r="Q579" s="241"/>
      <c r="R579" s="241"/>
      <c r="S579" s="241"/>
      <c r="T579" s="242"/>
      <c r="U579" s="14"/>
      <c r="V579" s="14"/>
      <c r="W579" s="14"/>
      <c r="X579" s="14"/>
      <c r="Y579" s="14"/>
      <c r="Z579" s="14"/>
      <c r="AA579" s="14"/>
      <c r="AB579" s="14"/>
      <c r="AC579" s="14"/>
      <c r="AD579" s="14"/>
      <c r="AE579" s="14"/>
      <c r="AT579" s="243" t="s">
        <v>129</v>
      </c>
      <c r="AU579" s="243" t="s">
        <v>82</v>
      </c>
      <c r="AV579" s="14" t="s">
        <v>82</v>
      </c>
      <c r="AW579" s="14" t="s">
        <v>33</v>
      </c>
      <c r="AX579" s="14" t="s">
        <v>72</v>
      </c>
      <c r="AY579" s="243" t="s">
        <v>114</v>
      </c>
    </row>
    <row r="580" s="15" customFormat="1">
      <c r="A580" s="15"/>
      <c r="B580" s="244"/>
      <c r="C580" s="245"/>
      <c r="D580" s="218" t="s">
        <v>129</v>
      </c>
      <c r="E580" s="246" t="s">
        <v>19</v>
      </c>
      <c r="F580" s="247" t="s">
        <v>131</v>
      </c>
      <c r="G580" s="245"/>
      <c r="H580" s="248">
        <v>101.19</v>
      </c>
      <c r="I580" s="249"/>
      <c r="J580" s="245"/>
      <c r="K580" s="245"/>
      <c r="L580" s="250"/>
      <c r="M580" s="251"/>
      <c r="N580" s="252"/>
      <c r="O580" s="252"/>
      <c r="P580" s="252"/>
      <c r="Q580" s="252"/>
      <c r="R580" s="252"/>
      <c r="S580" s="252"/>
      <c r="T580" s="253"/>
      <c r="U580" s="15"/>
      <c r="V580" s="15"/>
      <c r="W580" s="15"/>
      <c r="X580" s="15"/>
      <c r="Y580" s="15"/>
      <c r="Z580" s="15"/>
      <c r="AA580" s="15"/>
      <c r="AB580" s="15"/>
      <c r="AC580" s="15"/>
      <c r="AD580" s="15"/>
      <c r="AE580" s="15"/>
      <c r="AT580" s="254" t="s">
        <v>129</v>
      </c>
      <c r="AU580" s="254" t="s">
        <v>82</v>
      </c>
      <c r="AV580" s="15" t="s">
        <v>132</v>
      </c>
      <c r="AW580" s="15" t="s">
        <v>33</v>
      </c>
      <c r="AX580" s="15" t="s">
        <v>80</v>
      </c>
      <c r="AY580" s="254" t="s">
        <v>114</v>
      </c>
    </row>
    <row r="581" s="2" customFormat="1" ht="14.4" customHeight="1">
      <c r="A581" s="39"/>
      <c r="B581" s="40"/>
      <c r="C581" s="205" t="s">
        <v>659</v>
      </c>
      <c r="D581" s="205" t="s">
        <v>117</v>
      </c>
      <c r="E581" s="206" t="s">
        <v>660</v>
      </c>
      <c r="F581" s="207" t="s">
        <v>661</v>
      </c>
      <c r="G581" s="208" t="s">
        <v>293</v>
      </c>
      <c r="H581" s="209">
        <v>0.105</v>
      </c>
      <c r="I581" s="210"/>
      <c r="J581" s="211">
        <f>ROUND(I581*H581,2)</f>
        <v>0</v>
      </c>
      <c r="K581" s="207" t="s">
        <v>121</v>
      </c>
      <c r="L581" s="45"/>
      <c r="M581" s="212" t="s">
        <v>19</v>
      </c>
      <c r="N581" s="213" t="s">
        <v>43</v>
      </c>
      <c r="O581" s="85"/>
      <c r="P581" s="214">
        <f>O581*H581</f>
        <v>0</v>
      </c>
      <c r="Q581" s="214">
        <v>0</v>
      </c>
      <c r="R581" s="214">
        <f>Q581*H581</f>
        <v>0</v>
      </c>
      <c r="S581" s="214">
        <v>0</v>
      </c>
      <c r="T581" s="215">
        <f>S581*H581</f>
        <v>0</v>
      </c>
      <c r="U581" s="39"/>
      <c r="V581" s="39"/>
      <c r="W581" s="39"/>
      <c r="X581" s="39"/>
      <c r="Y581" s="39"/>
      <c r="Z581" s="39"/>
      <c r="AA581" s="39"/>
      <c r="AB581" s="39"/>
      <c r="AC581" s="39"/>
      <c r="AD581" s="39"/>
      <c r="AE581" s="39"/>
      <c r="AR581" s="216" t="s">
        <v>534</v>
      </c>
      <c r="AT581" s="216" t="s">
        <v>117</v>
      </c>
      <c r="AU581" s="216" t="s">
        <v>82</v>
      </c>
      <c r="AY581" s="18" t="s">
        <v>114</v>
      </c>
      <c r="BE581" s="217">
        <f>IF(N581="základní",J581,0)</f>
        <v>0</v>
      </c>
      <c r="BF581" s="217">
        <f>IF(N581="snížená",J581,0)</f>
        <v>0</v>
      </c>
      <c r="BG581" s="217">
        <f>IF(N581="zákl. přenesená",J581,0)</f>
        <v>0</v>
      </c>
      <c r="BH581" s="217">
        <f>IF(N581="sníž. přenesená",J581,0)</f>
        <v>0</v>
      </c>
      <c r="BI581" s="217">
        <f>IF(N581="nulová",J581,0)</f>
        <v>0</v>
      </c>
      <c r="BJ581" s="18" t="s">
        <v>80</v>
      </c>
      <c r="BK581" s="217">
        <f>ROUND(I581*H581,2)</f>
        <v>0</v>
      </c>
      <c r="BL581" s="18" t="s">
        <v>534</v>
      </c>
      <c r="BM581" s="216" t="s">
        <v>662</v>
      </c>
    </row>
    <row r="582" s="2" customFormat="1">
      <c r="A582" s="39"/>
      <c r="B582" s="40"/>
      <c r="C582" s="41"/>
      <c r="D582" s="218" t="s">
        <v>124</v>
      </c>
      <c r="E582" s="41"/>
      <c r="F582" s="219" t="s">
        <v>663</v>
      </c>
      <c r="G582" s="41"/>
      <c r="H582" s="41"/>
      <c r="I582" s="220"/>
      <c r="J582" s="41"/>
      <c r="K582" s="41"/>
      <c r="L582" s="45"/>
      <c r="M582" s="221"/>
      <c r="N582" s="222"/>
      <c r="O582" s="85"/>
      <c r="P582" s="85"/>
      <c r="Q582" s="85"/>
      <c r="R582" s="85"/>
      <c r="S582" s="85"/>
      <c r="T582" s="86"/>
      <c r="U582" s="39"/>
      <c r="V582" s="39"/>
      <c r="W582" s="39"/>
      <c r="X582" s="39"/>
      <c r="Y582" s="39"/>
      <c r="Z582" s="39"/>
      <c r="AA582" s="39"/>
      <c r="AB582" s="39"/>
      <c r="AC582" s="39"/>
      <c r="AD582" s="39"/>
      <c r="AE582" s="39"/>
      <c r="AT582" s="18" t="s">
        <v>124</v>
      </c>
      <c r="AU582" s="18" t="s">
        <v>82</v>
      </c>
    </row>
    <row r="583" s="14" customFormat="1">
      <c r="A583" s="14"/>
      <c r="B583" s="233"/>
      <c r="C583" s="234"/>
      <c r="D583" s="218" t="s">
        <v>129</v>
      </c>
      <c r="E583" s="235" t="s">
        <v>19</v>
      </c>
      <c r="F583" s="236" t="s">
        <v>664</v>
      </c>
      <c r="G583" s="234"/>
      <c r="H583" s="237">
        <v>0.105</v>
      </c>
      <c r="I583" s="238"/>
      <c r="J583" s="234"/>
      <c r="K583" s="234"/>
      <c r="L583" s="239"/>
      <c r="M583" s="240"/>
      <c r="N583" s="241"/>
      <c r="O583" s="241"/>
      <c r="P583" s="241"/>
      <c r="Q583" s="241"/>
      <c r="R583" s="241"/>
      <c r="S583" s="241"/>
      <c r="T583" s="242"/>
      <c r="U583" s="14"/>
      <c r="V583" s="14"/>
      <c r="W583" s="14"/>
      <c r="X583" s="14"/>
      <c r="Y583" s="14"/>
      <c r="Z583" s="14"/>
      <c r="AA583" s="14"/>
      <c r="AB583" s="14"/>
      <c r="AC583" s="14"/>
      <c r="AD583" s="14"/>
      <c r="AE583" s="14"/>
      <c r="AT583" s="243" t="s">
        <v>129</v>
      </c>
      <c r="AU583" s="243" t="s">
        <v>82</v>
      </c>
      <c r="AV583" s="14" t="s">
        <v>82</v>
      </c>
      <c r="AW583" s="14" t="s">
        <v>33</v>
      </c>
      <c r="AX583" s="14" t="s">
        <v>72</v>
      </c>
      <c r="AY583" s="243" t="s">
        <v>114</v>
      </c>
    </row>
    <row r="584" s="15" customFormat="1">
      <c r="A584" s="15"/>
      <c r="B584" s="244"/>
      <c r="C584" s="245"/>
      <c r="D584" s="218" t="s">
        <v>129</v>
      </c>
      <c r="E584" s="246" t="s">
        <v>19</v>
      </c>
      <c r="F584" s="247" t="s">
        <v>131</v>
      </c>
      <c r="G584" s="245"/>
      <c r="H584" s="248">
        <v>0.105</v>
      </c>
      <c r="I584" s="249"/>
      <c r="J584" s="245"/>
      <c r="K584" s="245"/>
      <c r="L584" s="250"/>
      <c r="M584" s="251"/>
      <c r="N584" s="252"/>
      <c r="O584" s="252"/>
      <c r="P584" s="252"/>
      <c r="Q584" s="252"/>
      <c r="R584" s="252"/>
      <c r="S584" s="252"/>
      <c r="T584" s="253"/>
      <c r="U584" s="15"/>
      <c r="V584" s="15"/>
      <c r="W584" s="15"/>
      <c r="X584" s="15"/>
      <c r="Y584" s="15"/>
      <c r="Z584" s="15"/>
      <c r="AA584" s="15"/>
      <c r="AB584" s="15"/>
      <c r="AC584" s="15"/>
      <c r="AD584" s="15"/>
      <c r="AE584" s="15"/>
      <c r="AT584" s="254" t="s">
        <v>129</v>
      </c>
      <c r="AU584" s="254" t="s">
        <v>82</v>
      </c>
      <c r="AV584" s="15" t="s">
        <v>132</v>
      </c>
      <c r="AW584" s="15" t="s">
        <v>33</v>
      </c>
      <c r="AX584" s="15" t="s">
        <v>80</v>
      </c>
      <c r="AY584" s="254" t="s">
        <v>114</v>
      </c>
    </row>
    <row r="585" s="12" customFormat="1" ht="22.8" customHeight="1">
      <c r="A585" s="12"/>
      <c r="B585" s="189"/>
      <c r="C585" s="190"/>
      <c r="D585" s="191" t="s">
        <v>71</v>
      </c>
      <c r="E585" s="203" t="s">
        <v>665</v>
      </c>
      <c r="F585" s="203" t="s">
        <v>666</v>
      </c>
      <c r="G585" s="190"/>
      <c r="H585" s="190"/>
      <c r="I585" s="193"/>
      <c r="J585" s="204">
        <f>BK585</f>
        <v>0</v>
      </c>
      <c r="K585" s="190"/>
      <c r="L585" s="195"/>
      <c r="M585" s="196"/>
      <c r="N585" s="197"/>
      <c r="O585" s="197"/>
      <c r="P585" s="198">
        <f>SUM(P586:P587)</f>
        <v>0</v>
      </c>
      <c r="Q585" s="197"/>
      <c r="R585" s="198">
        <f>SUM(R586:R587)</f>
        <v>0</v>
      </c>
      <c r="S585" s="197"/>
      <c r="T585" s="199">
        <f>SUM(T586:T587)</f>
        <v>0</v>
      </c>
      <c r="U585" s="12"/>
      <c r="V585" s="12"/>
      <c r="W585" s="12"/>
      <c r="X585" s="12"/>
      <c r="Y585" s="12"/>
      <c r="Z585" s="12"/>
      <c r="AA585" s="12"/>
      <c r="AB585" s="12"/>
      <c r="AC585" s="12"/>
      <c r="AD585" s="12"/>
      <c r="AE585" s="12"/>
      <c r="AR585" s="200" t="s">
        <v>80</v>
      </c>
      <c r="AT585" s="201" t="s">
        <v>71</v>
      </c>
      <c r="AU585" s="201" t="s">
        <v>80</v>
      </c>
      <c r="AY585" s="200" t="s">
        <v>114</v>
      </c>
      <c r="BK585" s="202">
        <f>SUM(BK586:BK587)</f>
        <v>0</v>
      </c>
    </row>
    <row r="586" s="2" customFormat="1" ht="14.4" customHeight="1">
      <c r="A586" s="39"/>
      <c r="B586" s="40"/>
      <c r="C586" s="205" t="s">
        <v>667</v>
      </c>
      <c r="D586" s="205" t="s">
        <v>117</v>
      </c>
      <c r="E586" s="206" t="s">
        <v>668</v>
      </c>
      <c r="F586" s="207" t="s">
        <v>669</v>
      </c>
      <c r="G586" s="208" t="s">
        <v>293</v>
      </c>
      <c r="H586" s="209">
        <v>54.658000000000001</v>
      </c>
      <c r="I586" s="210"/>
      <c r="J586" s="211">
        <f>ROUND(I586*H586,2)</f>
        <v>0</v>
      </c>
      <c r="K586" s="207" t="s">
        <v>121</v>
      </c>
      <c r="L586" s="45"/>
      <c r="M586" s="212" t="s">
        <v>19</v>
      </c>
      <c r="N586" s="213" t="s">
        <v>43</v>
      </c>
      <c r="O586" s="85"/>
      <c r="P586" s="214">
        <f>O586*H586</f>
        <v>0</v>
      </c>
      <c r="Q586" s="214">
        <v>0</v>
      </c>
      <c r="R586" s="214">
        <f>Q586*H586</f>
        <v>0</v>
      </c>
      <c r="S586" s="214">
        <v>0</v>
      </c>
      <c r="T586" s="215">
        <f>S586*H586</f>
        <v>0</v>
      </c>
      <c r="U586" s="39"/>
      <c r="V586" s="39"/>
      <c r="W586" s="39"/>
      <c r="X586" s="39"/>
      <c r="Y586" s="39"/>
      <c r="Z586" s="39"/>
      <c r="AA586" s="39"/>
      <c r="AB586" s="39"/>
      <c r="AC586" s="39"/>
      <c r="AD586" s="39"/>
      <c r="AE586" s="39"/>
      <c r="AR586" s="216" t="s">
        <v>132</v>
      </c>
      <c r="AT586" s="216" t="s">
        <v>117</v>
      </c>
      <c r="AU586" s="216" t="s">
        <v>82</v>
      </c>
      <c r="AY586" s="18" t="s">
        <v>114</v>
      </c>
      <c r="BE586" s="217">
        <f>IF(N586="základní",J586,0)</f>
        <v>0</v>
      </c>
      <c r="BF586" s="217">
        <f>IF(N586="snížená",J586,0)</f>
        <v>0</v>
      </c>
      <c r="BG586" s="217">
        <f>IF(N586="zákl. přenesená",J586,0)</f>
        <v>0</v>
      </c>
      <c r="BH586" s="217">
        <f>IF(N586="sníž. přenesená",J586,0)</f>
        <v>0</v>
      </c>
      <c r="BI586" s="217">
        <f>IF(N586="nulová",J586,0)</f>
        <v>0</v>
      </c>
      <c r="BJ586" s="18" t="s">
        <v>80</v>
      </c>
      <c r="BK586" s="217">
        <f>ROUND(I586*H586,2)</f>
        <v>0</v>
      </c>
      <c r="BL586" s="18" t="s">
        <v>132</v>
      </c>
      <c r="BM586" s="216" t="s">
        <v>670</v>
      </c>
    </row>
    <row r="587" s="2" customFormat="1">
      <c r="A587" s="39"/>
      <c r="B587" s="40"/>
      <c r="C587" s="41"/>
      <c r="D587" s="218" t="s">
        <v>124</v>
      </c>
      <c r="E587" s="41"/>
      <c r="F587" s="219" t="s">
        <v>671</v>
      </c>
      <c r="G587" s="41"/>
      <c r="H587" s="41"/>
      <c r="I587" s="220"/>
      <c r="J587" s="41"/>
      <c r="K587" s="41"/>
      <c r="L587" s="45"/>
      <c r="M587" s="255"/>
      <c r="N587" s="256"/>
      <c r="O587" s="257"/>
      <c r="P587" s="257"/>
      <c r="Q587" s="257"/>
      <c r="R587" s="257"/>
      <c r="S587" s="257"/>
      <c r="T587" s="258"/>
      <c r="U587" s="39"/>
      <c r="V587" s="39"/>
      <c r="W587" s="39"/>
      <c r="X587" s="39"/>
      <c r="Y587" s="39"/>
      <c r="Z587" s="39"/>
      <c r="AA587" s="39"/>
      <c r="AB587" s="39"/>
      <c r="AC587" s="39"/>
      <c r="AD587" s="39"/>
      <c r="AE587" s="39"/>
      <c r="AT587" s="18" t="s">
        <v>124</v>
      </c>
      <c r="AU587" s="18" t="s">
        <v>82</v>
      </c>
    </row>
    <row r="588" s="2" customFormat="1" ht="6.96" customHeight="1">
      <c r="A588" s="39"/>
      <c r="B588" s="60"/>
      <c r="C588" s="61"/>
      <c r="D588" s="61"/>
      <c r="E588" s="61"/>
      <c r="F588" s="61"/>
      <c r="G588" s="61"/>
      <c r="H588" s="61"/>
      <c r="I588" s="61"/>
      <c r="J588" s="61"/>
      <c r="K588" s="61"/>
      <c r="L588" s="45"/>
      <c r="M588" s="39"/>
      <c r="O588" s="39"/>
      <c r="P588" s="39"/>
      <c r="Q588" s="39"/>
      <c r="R588" s="39"/>
      <c r="S588" s="39"/>
      <c r="T588" s="39"/>
      <c r="U588" s="39"/>
      <c r="V588" s="39"/>
      <c r="W588" s="39"/>
      <c r="X588" s="39"/>
      <c r="Y588" s="39"/>
      <c r="Z588" s="39"/>
      <c r="AA588" s="39"/>
      <c r="AB588" s="39"/>
      <c r="AC588" s="39"/>
      <c r="AD588" s="39"/>
      <c r="AE588" s="39"/>
    </row>
  </sheetData>
  <sheetProtection sheet="1" autoFilter="0" formatColumns="0" formatRows="0" objects="1" scenarios="1" spinCount="100000" saltValue="aGoqyqs64EaNs5tOxc1VXEUjF07PChNzLfrlKdgV/VSLSEjHxujx832OG19FPBqaX92Z4+TafzZbN2UymiYQCg==" hashValue="ZBrcBUqJxWe9irAs2ePUdlgow1TtJe0n8K6ucFY6YuN+ESqiH81KQD93GyiUwG2bLiFaCoGQ6wxUJActfIjWHA==" algorithmName="SHA-512" password="CC35"/>
  <autoFilter ref="C87:K587"/>
  <mergeCells count="9">
    <mergeCell ref="E7:H7"/>
    <mergeCell ref="E9:H9"/>
    <mergeCell ref="E18:H18"/>
    <mergeCell ref="E27:H27"/>
    <mergeCell ref="E48:H48"/>
    <mergeCell ref="E50:H50"/>
    <mergeCell ref="E78:H78"/>
    <mergeCell ref="E80:H80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69" customWidth="1"/>
    <col min="2" max="2" width="1.667969" style="269" customWidth="1"/>
    <col min="3" max="4" width="5" style="269" customWidth="1"/>
    <col min="5" max="5" width="11.66016" style="269" customWidth="1"/>
    <col min="6" max="6" width="9.160156" style="269" customWidth="1"/>
    <col min="7" max="7" width="5" style="269" customWidth="1"/>
    <col min="8" max="8" width="77.83203" style="269" customWidth="1"/>
    <col min="9" max="10" width="20" style="269" customWidth="1"/>
    <col min="11" max="11" width="1.667969" style="269" customWidth="1"/>
  </cols>
  <sheetData>
    <row r="1" s="1" customFormat="1" ht="37.5" customHeight="1"/>
    <row r="2" s="1" customFormat="1" ht="7.5" customHeight="1">
      <c r="B2" s="270"/>
      <c r="C2" s="271"/>
      <c r="D2" s="271"/>
      <c r="E2" s="271"/>
      <c r="F2" s="271"/>
      <c r="G2" s="271"/>
      <c r="H2" s="271"/>
      <c r="I2" s="271"/>
      <c r="J2" s="271"/>
      <c r="K2" s="272"/>
    </row>
    <row r="3" s="16" customFormat="1" ht="45" customHeight="1">
      <c r="B3" s="273"/>
      <c r="C3" s="274" t="s">
        <v>672</v>
      </c>
      <c r="D3" s="274"/>
      <c r="E3" s="274"/>
      <c r="F3" s="274"/>
      <c r="G3" s="274"/>
      <c r="H3" s="274"/>
      <c r="I3" s="274"/>
      <c r="J3" s="274"/>
      <c r="K3" s="275"/>
    </row>
    <row r="4" s="1" customFormat="1" ht="25.5" customHeight="1">
      <c r="B4" s="276"/>
      <c r="C4" s="277" t="s">
        <v>673</v>
      </c>
      <c r="D4" s="277"/>
      <c r="E4" s="277"/>
      <c r="F4" s="277"/>
      <c r="G4" s="277"/>
      <c r="H4" s="277"/>
      <c r="I4" s="277"/>
      <c r="J4" s="277"/>
      <c r="K4" s="278"/>
    </row>
    <row r="5" s="1" customFormat="1" ht="5.25" customHeight="1">
      <c r="B5" s="276"/>
      <c r="C5" s="279"/>
      <c r="D5" s="279"/>
      <c r="E5" s="279"/>
      <c r="F5" s="279"/>
      <c r="G5" s="279"/>
      <c r="H5" s="279"/>
      <c r="I5" s="279"/>
      <c r="J5" s="279"/>
      <c r="K5" s="278"/>
    </row>
    <row r="6" s="1" customFormat="1" ht="15" customHeight="1">
      <c r="B6" s="276"/>
      <c r="C6" s="280" t="s">
        <v>674</v>
      </c>
      <c r="D6" s="280"/>
      <c r="E6" s="280"/>
      <c r="F6" s="280"/>
      <c r="G6" s="280"/>
      <c r="H6" s="280"/>
      <c r="I6" s="280"/>
      <c r="J6" s="280"/>
      <c r="K6" s="278"/>
    </row>
    <row r="7" s="1" customFormat="1" ht="15" customHeight="1">
      <c r="B7" s="281"/>
      <c r="C7" s="280" t="s">
        <v>675</v>
      </c>
      <c r="D7" s="280"/>
      <c r="E7" s="280"/>
      <c r="F7" s="280"/>
      <c r="G7" s="280"/>
      <c r="H7" s="280"/>
      <c r="I7" s="280"/>
      <c r="J7" s="280"/>
      <c r="K7" s="278"/>
    </row>
    <row r="8" s="1" customFormat="1" ht="12.75" customHeight="1">
      <c r="B8" s="281"/>
      <c r="C8" s="280"/>
      <c r="D8" s="280"/>
      <c r="E8" s="280"/>
      <c r="F8" s="280"/>
      <c r="G8" s="280"/>
      <c r="H8" s="280"/>
      <c r="I8" s="280"/>
      <c r="J8" s="280"/>
      <c r="K8" s="278"/>
    </row>
    <row r="9" s="1" customFormat="1" ht="15" customHeight="1">
      <c r="B9" s="281"/>
      <c r="C9" s="280" t="s">
        <v>676</v>
      </c>
      <c r="D9" s="280"/>
      <c r="E9" s="280"/>
      <c r="F9" s="280"/>
      <c r="G9" s="280"/>
      <c r="H9" s="280"/>
      <c r="I9" s="280"/>
      <c r="J9" s="280"/>
      <c r="K9" s="278"/>
    </row>
    <row r="10" s="1" customFormat="1" ht="15" customHeight="1">
      <c r="B10" s="281"/>
      <c r="C10" s="280"/>
      <c r="D10" s="280" t="s">
        <v>677</v>
      </c>
      <c r="E10" s="280"/>
      <c r="F10" s="280"/>
      <c r="G10" s="280"/>
      <c r="H10" s="280"/>
      <c r="I10" s="280"/>
      <c r="J10" s="280"/>
      <c r="K10" s="278"/>
    </row>
    <row r="11" s="1" customFormat="1" ht="15" customHeight="1">
      <c r="B11" s="281"/>
      <c r="C11" s="282"/>
      <c r="D11" s="280" t="s">
        <v>678</v>
      </c>
      <c r="E11" s="280"/>
      <c r="F11" s="280"/>
      <c r="G11" s="280"/>
      <c r="H11" s="280"/>
      <c r="I11" s="280"/>
      <c r="J11" s="280"/>
      <c r="K11" s="278"/>
    </row>
    <row r="12" s="1" customFormat="1" ht="15" customHeight="1">
      <c r="B12" s="281"/>
      <c r="C12" s="282"/>
      <c r="D12" s="280"/>
      <c r="E12" s="280"/>
      <c r="F12" s="280"/>
      <c r="G12" s="280"/>
      <c r="H12" s="280"/>
      <c r="I12" s="280"/>
      <c r="J12" s="280"/>
      <c r="K12" s="278"/>
    </row>
    <row r="13" s="1" customFormat="1" ht="15" customHeight="1">
      <c r="B13" s="281"/>
      <c r="C13" s="282"/>
      <c r="D13" s="283" t="s">
        <v>679</v>
      </c>
      <c r="E13" s="280"/>
      <c r="F13" s="280"/>
      <c r="G13" s="280"/>
      <c r="H13" s="280"/>
      <c r="I13" s="280"/>
      <c r="J13" s="280"/>
      <c r="K13" s="278"/>
    </row>
    <row r="14" s="1" customFormat="1" ht="12.75" customHeight="1">
      <c r="B14" s="281"/>
      <c r="C14" s="282"/>
      <c r="D14" s="282"/>
      <c r="E14" s="282"/>
      <c r="F14" s="282"/>
      <c r="G14" s="282"/>
      <c r="H14" s="282"/>
      <c r="I14" s="282"/>
      <c r="J14" s="282"/>
      <c r="K14" s="278"/>
    </row>
    <row r="15" s="1" customFormat="1" ht="15" customHeight="1">
      <c r="B15" s="281"/>
      <c r="C15" s="282"/>
      <c r="D15" s="280" t="s">
        <v>680</v>
      </c>
      <c r="E15" s="280"/>
      <c r="F15" s="280"/>
      <c r="G15" s="280"/>
      <c r="H15" s="280"/>
      <c r="I15" s="280"/>
      <c r="J15" s="280"/>
      <c r="K15" s="278"/>
    </row>
    <row r="16" s="1" customFormat="1" ht="15" customHeight="1">
      <c r="B16" s="281"/>
      <c r="C16" s="282"/>
      <c r="D16" s="280" t="s">
        <v>681</v>
      </c>
      <c r="E16" s="280"/>
      <c r="F16" s="280"/>
      <c r="G16" s="280"/>
      <c r="H16" s="280"/>
      <c r="I16" s="280"/>
      <c r="J16" s="280"/>
      <c r="K16" s="278"/>
    </row>
    <row r="17" s="1" customFormat="1" ht="15" customHeight="1">
      <c r="B17" s="281"/>
      <c r="C17" s="282"/>
      <c r="D17" s="280" t="s">
        <v>682</v>
      </c>
      <c r="E17" s="280"/>
      <c r="F17" s="280"/>
      <c r="G17" s="280"/>
      <c r="H17" s="280"/>
      <c r="I17" s="280"/>
      <c r="J17" s="280"/>
      <c r="K17" s="278"/>
    </row>
    <row r="18" s="1" customFormat="1" ht="15" customHeight="1">
      <c r="B18" s="281"/>
      <c r="C18" s="282"/>
      <c r="D18" s="282"/>
      <c r="E18" s="284" t="s">
        <v>79</v>
      </c>
      <c r="F18" s="280" t="s">
        <v>683</v>
      </c>
      <c r="G18" s="280"/>
      <c r="H18" s="280"/>
      <c r="I18" s="280"/>
      <c r="J18" s="280"/>
      <c r="K18" s="278"/>
    </row>
    <row r="19" s="1" customFormat="1" ht="15" customHeight="1">
      <c r="B19" s="281"/>
      <c r="C19" s="282"/>
      <c r="D19" s="282"/>
      <c r="E19" s="284" t="s">
        <v>684</v>
      </c>
      <c r="F19" s="280" t="s">
        <v>685</v>
      </c>
      <c r="G19" s="280"/>
      <c r="H19" s="280"/>
      <c r="I19" s="280"/>
      <c r="J19" s="280"/>
      <c r="K19" s="278"/>
    </row>
    <row r="20" s="1" customFormat="1" ht="15" customHeight="1">
      <c r="B20" s="281"/>
      <c r="C20" s="282"/>
      <c r="D20" s="282"/>
      <c r="E20" s="284" t="s">
        <v>686</v>
      </c>
      <c r="F20" s="280" t="s">
        <v>687</v>
      </c>
      <c r="G20" s="280"/>
      <c r="H20" s="280"/>
      <c r="I20" s="280"/>
      <c r="J20" s="280"/>
      <c r="K20" s="278"/>
    </row>
    <row r="21" s="1" customFormat="1" ht="15" customHeight="1">
      <c r="B21" s="281"/>
      <c r="C21" s="282"/>
      <c r="D21" s="282"/>
      <c r="E21" s="284" t="s">
        <v>688</v>
      </c>
      <c r="F21" s="280" t="s">
        <v>78</v>
      </c>
      <c r="G21" s="280"/>
      <c r="H21" s="280"/>
      <c r="I21" s="280"/>
      <c r="J21" s="280"/>
      <c r="K21" s="278"/>
    </row>
    <row r="22" s="1" customFormat="1" ht="15" customHeight="1">
      <c r="B22" s="281"/>
      <c r="C22" s="282"/>
      <c r="D22" s="282"/>
      <c r="E22" s="284" t="s">
        <v>689</v>
      </c>
      <c r="F22" s="280" t="s">
        <v>690</v>
      </c>
      <c r="G22" s="280"/>
      <c r="H22" s="280"/>
      <c r="I22" s="280"/>
      <c r="J22" s="280"/>
      <c r="K22" s="278"/>
    </row>
    <row r="23" s="1" customFormat="1" ht="15" customHeight="1">
      <c r="B23" s="281"/>
      <c r="C23" s="282"/>
      <c r="D23" s="282"/>
      <c r="E23" s="284" t="s">
        <v>691</v>
      </c>
      <c r="F23" s="280" t="s">
        <v>692</v>
      </c>
      <c r="G23" s="280"/>
      <c r="H23" s="280"/>
      <c r="I23" s="280"/>
      <c r="J23" s="280"/>
      <c r="K23" s="278"/>
    </row>
    <row r="24" s="1" customFormat="1" ht="12.75" customHeight="1">
      <c r="B24" s="281"/>
      <c r="C24" s="282"/>
      <c r="D24" s="282"/>
      <c r="E24" s="282"/>
      <c r="F24" s="282"/>
      <c r="G24" s="282"/>
      <c r="H24" s="282"/>
      <c r="I24" s="282"/>
      <c r="J24" s="282"/>
      <c r="K24" s="278"/>
    </row>
    <row r="25" s="1" customFormat="1" ht="15" customHeight="1">
      <c r="B25" s="281"/>
      <c r="C25" s="280" t="s">
        <v>693</v>
      </c>
      <c r="D25" s="280"/>
      <c r="E25" s="280"/>
      <c r="F25" s="280"/>
      <c r="G25" s="280"/>
      <c r="H25" s="280"/>
      <c r="I25" s="280"/>
      <c r="J25" s="280"/>
      <c r="K25" s="278"/>
    </row>
    <row r="26" s="1" customFormat="1" ht="15" customHeight="1">
      <c r="B26" s="281"/>
      <c r="C26" s="280" t="s">
        <v>694</v>
      </c>
      <c r="D26" s="280"/>
      <c r="E26" s="280"/>
      <c r="F26" s="280"/>
      <c r="G26" s="280"/>
      <c r="H26" s="280"/>
      <c r="I26" s="280"/>
      <c r="J26" s="280"/>
      <c r="K26" s="278"/>
    </row>
    <row r="27" s="1" customFormat="1" ht="15" customHeight="1">
      <c r="B27" s="281"/>
      <c r="C27" s="280"/>
      <c r="D27" s="280" t="s">
        <v>695</v>
      </c>
      <c r="E27" s="280"/>
      <c r="F27" s="280"/>
      <c r="G27" s="280"/>
      <c r="H27" s="280"/>
      <c r="I27" s="280"/>
      <c r="J27" s="280"/>
      <c r="K27" s="278"/>
    </row>
    <row r="28" s="1" customFormat="1" ht="15" customHeight="1">
      <c r="B28" s="281"/>
      <c r="C28" s="282"/>
      <c r="D28" s="280" t="s">
        <v>696</v>
      </c>
      <c r="E28" s="280"/>
      <c r="F28" s="280"/>
      <c r="G28" s="280"/>
      <c r="H28" s="280"/>
      <c r="I28" s="280"/>
      <c r="J28" s="280"/>
      <c r="K28" s="278"/>
    </row>
    <row r="29" s="1" customFormat="1" ht="12.75" customHeight="1">
      <c r="B29" s="281"/>
      <c r="C29" s="282"/>
      <c r="D29" s="282"/>
      <c r="E29" s="282"/>
      <c r="F29" s="282"/>
      <c r="G29" s="282"/>
      <c r="H29" s="282"/>
      <c r="I29" s="282"/>
      <c r="J29" s="282"/>
      <c r="K29" s="278"/>
    </row>
    <row r="30" s="1" customFormat="1" ht="15" customHeight="1">
      <c r="B30" s="281"/>
      <c r="C30" s="282"/>
      <c r="D30" s="280" t="s">
        <v>697</v>
      </c>
      <c r="E30" s="280"/>
      <c r="F30" s="280"/>
      <c r="G30" s="280"/>
      <c r="H30" s="280"/>
      <c r="I30" s="280"/>
      <c r="J30" s="280"/>
      <c r="K30" s="278"/>
    </row>
    <row r="31" s="1" customFormat="1" ht="15" customHeight="1">
      <c r="B31" s="281"/>
      <c r="C31" s="282"/>
      <c r="D31" s="280" t="s">
        <v>698</v>
      </c>
      <c r="E31" s="280"/>
      <c r="F31" s="280"/>
      <c r="G31" s="280"/>
      <c r="H31" s="280"/>
      <c r="I31" s="280"/>
      <c r="J31" s="280"/>
      <c r="K31" s="278"/>
    </row>
    <row r="32" s="1" customFormat="1" ht="12.75" customHeight="1">
      <c r="B32" s="281"/>
      <c r="C32" s="282"/>
      <c r="D32" s="282"/>
      <c r="E32" s="282"/>
      <c r="F32" s="282"/>
      <c r="G32" s="282"/>
      <c r="H32" s="282"/>
      <c r="I32" s="282"/>
      <c r="J32" s="282"/>
      <c r="K32" s="278"/>
    </row>
    <row r="33" s="1" customFormat="1" ht="15" customHeight="1">
      <c r="B33" s="281"/>
      <c r="C33" s="282"/>
      <c r="D33" s="280" t="s">
        <v>699</v>
      </c>
      <c r="E33" s="280"/>
      <c r="F33" s="280"/>
      <c r="G33" s="280"/>
      <c r="H33" s="280"/>
      <c r="I33" s="280"/>
      <c r="J33" s="280"/>
      <c r="K33" s="278"/>
    </row>
    <row r="34" s="1" customFormat="1" ht="15" customHeight="1">
      <c r="B34" s="281"/>
      <c r="C34" s="282"/>
      <c r="D34" s="280" t="s">
        <v>700</v>
      </c>
      <c r="E34" s="280"/>
      <c r="F34" s="280"/>
      <c r="G34" s="280"/>
      <c r="H34" s="280"/>
      <c r="I34" s="280"/>
      <c r="J34" s="280"/>
      <c r="K34" s="278"/>
    </row>
    <row r="35" s="1" customFormat="1" ht="15" customHeight="1">
      <c r="B35" s="281"/>
      <c r="C35" s="282"/>
      <c r="D35" s="280" t="s">
        <v>701</v>
      </c>
      <c r="E35" s="280"/>
      <c r="F35" s="280"/>
      <c r="G35" s="280"/>
      <c r="H35" s="280"/>
      <c r="I35" s="280"/>
      <c r="J35" s="280"/>
      <c r="K35" s="278"/>
    </row>
    <row r="36" s="1" customFormat="1" ht="15" customHeight="1">
      <c r="B36" s="281"/>
      <c r="C36" s="282"/>
      <c r="D36" s="280"/>
      <c r="E36" s="283" t="s">
        <v>99</v>
      </c>
      <c r="F36" s="280"/>
      <c r="G36" s="280" t="s">
        <v>702</v>
      </c>
      <c r="H36" s="280"/>
      <c r="I36" s="280"/>
      <c r="J36" s="280"/>
      <c r="K36" s="278"/>
    </row>
    <row r="37" s="1" customFormat="1" ht="30.75" customHeight="1">
      <c r="B37" s="281"/>
      <c r="C37" s="282"/>
      <c r="D37" s="280"/>
      <c r="E37" s="283" t="s">
        <v>703</v>
      </c>
      <c r="F37" s="280"/>
      <c r="G37" s="280" t="s">
        <v>704</v>
      </c>
      <c r="H37" s="280"/>
      <c r="I37" s="280"/>
      <c r="J37" s="280"/>
      <c r="K37" s="278"/>
    </row>
    <row r="38" s="1" customFormat="1" ht="15" customHeight="1">
      <c r="B38" s="281"/>
      <c r="C38" s="282"/>
      <c r="D38" s="280"/>
      <c r="E38" s="283" t="s">
        <v>53</v>
      </c>
      <c r="F38" s="280"/>
      <c r="G38" s="280" t="s">
        <v>705</v>
      </c>
      <c r="H38" s="280"/>
      <c r="I38" s="280"/>
      <c r="J38" s="280"/>
      <c r="K38" s="278"/>
    </row>
    <row r="39" s="1" customFormat="1" ht="15" customHeight="1">
      <c r="B39" s="281"/>
      <c r="C39" s="282"/>
      <c r="D39" s="280"/>
      <c r="E39" s="283" t="s">
        <v>54</v>
      </c>
      <c r="F39" s="280"/>
      <c r="G39" s="280" t="s">
        <v>706</v>
      </c>
      <c r="H39" s="280"/>
      <c r="I39" s="280"/>
      <c r="J39" s="280"/>
      <c r="K39" s="278"/>
    </row>
    <row r="40" s="1" customFormat="1" ht="15" customHeight="1">
      <c r="B40" s="281"/>
      <c r="C40" s="282"/>
      <c r="D40" s="280"/>
      <c r="E40" s="283" t="s">
        <v>100</v>
      </c>
      <c r="F40" s="280"/>
      <c r="G40" s="280" t="s">
        <v>707</v>
      </c>
      <c r="H40" s="280"/>
      <c r="I40" s="280"/>
      <c r="J40" s="280"/>
      <c r="K40" s="278"/>
    </row>
    <row r="41" s="1" customFormat="1" ht="15" customHeight="1">
      <c r="B41" s="281"/>
      <c r="C41" s="282"/>
      <c r="D41" s="280"/>
      <c r="E41" s="283" t="s">
        <v>101</v>
      </c>
      <c r="F41" s="280"/>
      <c r="G41" s="280" t="s">
        <v>708</v>
      </c>
      <c r="H41" s="280"/>
      <c r="I41" s="280"/>
      <c r="J41" s="280"/>
      <c r="K41" s="278"/>
    </row>
    <row r="42" s="1" customFormat="1" ht="15" customHeight="1">
      <c r="B42" s="281"/>
      <c r="C42" s="282"/>
      <c r="D42" s="280"/>
      <c r="E42" s="283" t="s">
        <v>709</v>
      </c>
      <c r="F42" s="280"/>
      <c r="G42" s="280" t="s">
        <v>710</v>
      </c>
      <c r="H42" s="280"/>
      <c r="I42" s="280"/>
      <c r="J42" s="280"/>
      <c r="K42" s="278"/>
    </row>
    <row r="43" s="1" customFormat="1" ht="15" customHeight="1">
      <c r="B43" s="281"/>
      <c r="C43" s="282"/>
      <c r="D43" s="280"/>
      <c r="E43" s="283"/>
      <c r="F43" s="280"/>
      <c r="G43" s="280" t="s">
        <v>711</v>
      </c>
      <c r="H43" s="280"/>
      <c r="I43" s="280"/>
      <c r="J43" s="280"/>
      <c r="K43" s="278"/>
    </row>
    <row r="44" s="1" customFormat="1" ht="15" customHeight="1">
      <c r="B44" s="281"/>
      <c r="C44" s="282"/>
      <c r="D44" s="280"/>
      <c r="E44" s="283" t="s">
        <v>712</v>
      </c>
      <c r="F44" s="280"/>
      <c r="G44" s="280" t="s">
        <v>713</v>
      </c>
      <c r="H44" s="280"/>
      <c r="I44" s="280"/>
      <c r="J44" s="280"/>
      <c r="K44" s="278"/>
    </row>
    <row r="45" s="1" customFormat="1" ht="15" customHeight="1">
      <c r="B45" s="281"/>
      <c r="C45" s="282"/>
      <c r="D45" s="280"/>
      <c r="E45" s="283" t="s">
        <v>103</v>
      </c>
      <c r="F45" s="280"/>
      <c r="G45" s="280" t="s">
        <v>714</v>
      </c>
      <c r="H45" s="280"/>
      <c r="I45" s="280"/>
      <c r="J45" s="280"/>
      <c r="K45" s="278"/>
    </row>
    <row r="46" s="1" customFormat="1" ht="12.75" customHeight="1">
      <c r="B46" s="281"/>
      <c r="C46" s="282"/>
      <c r="D46" s="280"/>
      <c r="E46" s="280"/>
      <c r="F46" s="280"/>
      <c r="G46" s="280"/>
      <c r="H46" s="280"/>
      <c r="I46" s="280"/>
      <c r="J46" s="280"/>
      <c r="K46" s="278"/>
    </row>
    <row r="47" s="1" customFormat="1" ht="15" customHeight="1">
      <c r="B47" s="281"/>
      <c r="C47" s="282"/>
      <c r="D47" s="280" t="s">
        <v>715</v>
      </c>
      <c r="E47" s="280"/>
      <c r="F47" s="280"/>
      <c r="G47" s="280"/>
      <c r="H47" s="280"/>
      <c r="I47" s="280"/>
      <c r="J47" s="280"/>
      <c r="K47" s="278"/>
    </row>
    <row r="48" s="1" customFormat="1" ht="15" customHeight="1">
      <c r="B48" s="281"/>
      <c r="C48" s="282"/>
      <c r="D48" s="282"/>
      <c r="E48" s="280" t="s">
        <v>716</v>
      </c>
      <c r="F48" s="280"/>
      <c r="G48" s="280"/>
      <c r="H48" s="280"/>
      <c r="I48" s="280"/>
      <c r="J48" s="280"/>
      <c r="K48" s="278"/>
    </row>
    <row r="49" s="1" customFormat="1" ht="15" customHeight="1">
      <c r="B49" s="281"/>
      <c r="C49" s="282"/>
      <c r="D49" s="282"/>
      <c r="E49" s="280" t="s">
        <v>717</v>
      </c>
      <c r="F49" s="280"/>
      <c r="G49" s="280"/>
      <c r="H49" s="280"/>
      <c r="I49" s="280"/>
      <c r="J49" s="280"/>
      <c r="K49" s="278"/>
    </row>
    <row r="50" s="1" customFormat="1" ht="15" customHeight="1">
      <c r="B50" s="281"/>
      <c r="C50" s="282"/>
      <c r="D50" s="282"/>
      <c r="E50" s="280" t="s">
        <v>718</v>
      </c>
      <c r="F50" s="280"/>
      <c r="G50" s="280"/>
      <c r="H50" s="280"/>
      <c r="I50" s="280"/>
      <c r="J50" s="280"/>
      <c r="K50" s="278"/>
    </row>
    <row r="51" s="1" customFormat="1" ht="15" customHeight="1">
      <c r="B51" s="281"/>
      <c r="C51" s="282"/>
      <c r="D51" s="280" t="s">
        <v>719</v>
      </c>
      <c r="E51" s="280"/>
      <c r="F51" s="280"/>
      <c r="G51" s="280"/>
      <c r="H51" s="280"/>
      <c r="I51" s="280"/>
      <c r="J51" s="280"/>
      <c r="K51" s="278"/>
    </row>
    <row r="52" s="1" customFormat="1" ht="25.5" customHeight="1">
      <c r="B52" s="276"/>
      <c r="C52" s="277" t="s">
        <v>720</v>
      </c>
      <c r="D52" s="277"/>
      <c r="E52" s="277"/>
      <c r="F52" s="277"/>
      <c r="G52" s="277"/>
      <c r="H52" s="277"/>
      <c r="I52" s="277"/>
      <c r="J52" s="277"/>
      <c r="K52" s="278"/>
    </row>
    <row r="53" s="1" customFormat="1" ht="5.25" customHeight="1">
      <c r="B53" s="276"/>
      <c r="C53" s="279"/>
      <c r="D53" s="279"/>
      <c r="E53" s="279"/>
      <c r="F53" s="279"/>
      <c r="G53" s="279"/>
      <c r="H53" s="279"/>
      <c r="I53" s="279"/>
      <c r="J53" s="279"/>
      <c r="K53" s="278"/>
    </row>
    <row r="54" s="1" customFormat="1" ht="15" customHeight="1">
      <c r="B54" s="276"/>
      <c r="C54" s="280" t="s">
        <v>721</v>
      </c>
      <c r="D54" s="280"/>
      <c r="E54" s="280"/>
      <c r="F54" s="280"/>
      <c r="G54" s="280"/>
      <c r="H54" s="280"/>
      <c r="I54" s="280"/>
      <c r="J54" s="280"/>
      <c r="K54" s="278"/>
    </row>
    <row r="55" s="1" customFormat="1" ht="15" customHeight="1">
      <c r="B55" s="276"/>
      <c r="C55" s="280" t="s">
        <v>722</v>
      </c>
      <c r="D55" s="280"/>
      <c r="E55" s="280"/>
      <c r="F55" s="280"/>
      <c r="G55" s="280"/>
      <c r="H55" s="280"/>
      <c r="I55" s="280"/>
      <c r="J55" s="280"/>
      <c r="K55" s="278"/>
    </row>
    <row r="56" s="1" customFormat="1" ht="12.75" customHeight="1">
      <c r="B56" s="276"/>
      <c r="C56" s="280"/>
      <c r="D56" s="280"/>
      <c r="E56" s="280"/>
      <c r="F56" s="280"/>
      <c r="G56" s="280"/>
      <c r="H56" s="280"/>
      <c r="I56" s="280"/>
      <c r="J56" s="280"/>
      <c r="K56" s="278"/>
    </row>
    <row r="57" s="1" customFormat="1" ht="15" customHeight="1">
      <c r="B57" s="276"/>
      <c r="C57" s="280" t="s">
        <v>723</v>
      </c>
      <c r="D57" s="280"/>
      <c r="E57" s="280"/>
      <c r="F57" s="280"/>
      <c r="G57" s="280"/>
      <c r="H57" s="280"/>
      <c r="I57" s="280"/>
      <c r="J57" s="280"/>
      <c r="K57" s="278"/>
    </row>
    <row r="58" s="1" customFormat="1" ht="15" customHeight="1">
      <c r="B58" s="276"/>
      <c r="C58" s="282"/>
      <c r="D58" s="280" t="s">
        <v>724</v>
      </c>
      <c r="E58" s="280"/>
      <c r="F58" s="280"/>
      <c r="G58" s="280"/>
      <c r="H58" s="280"/>
      <c r="I58" s="280"/>
      <c r="J58" s="280"/>
      <c r="K58" s="278"/>
    </row>
    <row r="59" s="1" customFormat="1" ht="15" customHeight="1">
      <c r="B59" s="276"/>
      <c r="C59" s="282"/>
      <c r="D59" s="280" t="s">
        <v>725</v>
      </c>
      <c r="E59" s="280"/>
      <c r="F59" s="280"/>
      <c r="G59" s="280"/>
      <c r="H59" s="280"/>
      <c r="I59" s="280"/>
      <c r="J59" s="280"/>
      <c r="K59" s="278"/>
    </row>
    <row r="60" s="1" customFormat="1" ht="15" customHeight="1">
      <c r="B60" s="276"/>
      <c r="C60" s="282"/>
      <c r="D60" s="280" t="s">
        <v>726</v>
      </c>
      <c r="E60" s="280"/>
      <c r="F60" s="280"/>
      <c r="G60" s="280"/>
      <c r="H60" s="280"/>
      <c r="I60" s="280"/>
      <c r="J60" s="280"/>
      <c r="K60" s="278"/>
    </row>
    <row r="61" s="1" customFormat="1" ht="15" customHeight="1">
      <c r="B61" s="276"/>
      <c r="C61" s="282"/>
      <c r="D61" s="280" t="s">
        <v>727</v>
      </c>
      <c r="E61" s="280"/>
      <c r="F61" s="280"/>
      <c r="G61" s="280"/>
      <c r="H61" s="280"/>
      <c r="I61" s="280"/>
      <c r="J61" s="280"/>
      <c r="K61" s="278"/>
    </row>
    <row r="62" s="1" customFormat="1" ht="15" customHeight="1">
      <c r="B62" s="276"/>
      <c r="C62" s="282"/>
      <c r="D62" s="285" t="s">
        <v>728</v>
      </c>
      <c r="E62" s="285"/>
      <c r="F62" s="285"/>
      <c r="G62" s="285"/>
      <c r="H62" s="285"/>
      <c r="I62" s="285"/>
      <c r="J62" s="285"/>
      <c r="K62" s="278"/>
    </row>
    <row r="63" s="1" customFormat="1" ht="15" customHeight="1">
      <c r="B63" s="276"/>
      <c r="C63" s="282"/>
      <c r="D63" s="280" t="s">
        <v>729</v>
      </c>
      <c r="E63" s="280"/>
      <c r="F63" s="280"/>
      <c r="G63" s="280"/>
      <c r="H63" s="280"/>
      <c r="I63" s="280"/>
      <c r="J63" s="280"/>
      <c r="K63" s="278"/>
    </row>
    <row r="64" s="1" customFormat="1" ht="12.75" customHeight="1">
      <c r="B64" s="276"/>
      <c r="C64" s="282"/>
      <c r="D64" s="282"/>
      <c r="E64" s="286"/>
      <c r="F64" s="282"/>
      <c r="G64" s="282"/>
      <c r="H64" s="282"/>
      <c r="I64" s="282"/>
      <c r="J64" s="282"/>
      <c r="K64" s="278"/>
    </row>
    <row r="65" s="1" customFormat="1" ht="15" customHeight="1">
      <c r="B65" s="276"/>
      <c r="C65" s="282"/>
      <c r="D65" s="280" t="s">
        <v>730</v>
      </c>
      <c r="E65" s="280"/>
      <c r="F65" s="280"/>
      <c r="G65" s="280"/>
      <c r="H65" s="280"/>
      <c r="I65" s="280"/>
      <c r="J65" s="280"/>
      <c r="K65" s="278"/>
    </row>
    <row r="66" s="1" customFormat="1" ht="15" customHeight="1">
      <c r="B66" s="276"/>
      <c r="C66" s="282"/>
      <c r="D66" s="285" t="s">
        <v>731</v>
      </c>
      <c r="E66" s="285"/>
      <c r="F66" s="285"/>
      <c r="G66" s="285"/>
      <c r="H66" s="285"/>
      <c r="I66" s="285"/>
      <c r="J66" s="285"/>
      <c r="K66" s="278"/>
    </row>
    <row r="67" s="1" customFormat="1" ht="15" customHeight="1">
      <c r="B67" s="276"/>
      <c r="C67" s="282"/>
      <c r="D67" s="280" t="s">
        <v>732</v>
      </c>
      <c r="E67" s="280"/>
      <c r="F67" s="280"/>
      <c r="G67" s="280"/>
      <c r="H67" s="280"/>
      <c r="I67" s="280"/>
      <c r="J67" s="280"/>
      <c r="K67" s="278"/>
    </row>
    <row r="68" s="1" customFormat="1" ht="15" customHeight="1">
      <c r="B68" s="276"/>
      <c r="C68" s="282"/>
      <c r="D68" s="280" t="s">
        <v>733</v>
      </c>
      <c r="E68" s="280"/>
      <c r="F68" s="280"/>
      <c r="G68" s="280"/>
      <c r="H68" s="280"/>
      <c r="I68" s="280"/>
      <c r="J68" s="280"/>
      <c r="K68" s="278"/>
    </row>
    <row r="69" s="1" customFormat="1" ht="15" customHeight="1">
      <c r="B69" s="276"/>
      <c r="C69" s="282"/>
      <c r="D69" s="280" t="s">
        <v>734</v>
      </c>
      <c r="E69" s="280"/>
      <c r="F69" s="280"/>
      <c r="G69" s="280"/>
      <c r="H69" s="280"/>
      <c r="I69" s="280"/>
      <c r="J69" s="280"/>
      <c r="K69" s="278"/>
    </row>
    <row r="70" s="1" customFormat="1" ht="15" customHeight="1">
      <c r="B70" s="276"/>
      <c r="C70" s="282"/>
      <c r="D70" s="280" t="s">
        <v>735</v>
      </c>
      <c r="E70" s="280"/>
      <c r="F70" s="280"/>
      <c r="G70" s="280"/>
      <c r="H70" s="280"/>
      <c r="I70" s="280"/>
      <c r="J70" s="280"/>
      <c r="K70" s="278"/>
    </row>
    <row r="71" s="1" customFormat="1" ht="12.75" customHeight="1">
      <c r="B71" s="287"/>
      <c r="C71" s="288"/>
      <c r="D71" s="288"/>
      <c r="E71" s="288"/>
      <c r="F71" s="288"/>
      <c r="G71" s="288"/>
      <c r="H71" s="288"/>
      <c r="I71" s="288"/>
      <c r="J71" s="288"/>
      <c r="K71" s="289"/>
    </row>
    <row r="72" s="1" customFormat="1" ht="18.75" customHeight="1">
      <c r="B72" s="290"/>
      <c r="C72" s="290"/>
      <c r="D72" s="290"/>
      <c r="E72" s="290"/>
      <c r="F72" s="290"/>
      <c r="G72" s="290"/>
      <c r="H72" s="290"/>
      <c r="I72" s="290"/>
      <c r="J72" s="290"/>
      <c r="K72" s="291"/>
    </row>
    <row r="73" s="1" customFormat="1" ht="18.75" customHeight="1">
      <c r="B73" s="291"/>
      <c r="C73" s="291"/>
      <c r="D73" s="291"/>
      <c r="E73" s="291"/>
      <c r="F73" s="291"/>
      <c r="G73" s="291"/>
      <c r="H73" s="291"/>
      <c r="I73" s="291"/>
      <c r="J73" s="291"/>
      <c r="K73" s="291"/>
    </row>
    <row r="74" s="1" customFormat="1" ht="7.5" customHeight="1">
      <c r="B74" s="292"/>
      <c r="C74" s="293"/>
      <c r="D74" s="293"/>
      <c r="E74" s="293"/>
      <c r="F74" s="293"/>
      <c r="G74" s="293"/>
      <c r="H74" s="293"/>
      <c r="I74" s="293"/>
      <c r="J74" s="293"/>
      <c r="K74" s="294"/>
    </row>
    <row r="75" s="1" customFormat="1" ht="45" customHeight="1">
      <c r="B75" s="295"/>
      <c r="C75" s="296" t="s">
        <v>736</v>
      </c>
      <c r="D75" s="296"/>
      <c r="E75" s="296"/>
      <c r="F75" s="296"/>
      <c r="G75" s="296"/>
      <c r="H75" s="296"/>
      <c r="I75" s="296"/>
      <c r="J75" s="296"/>
      <c r="K75" s="297"/>
    </row>
    <row r="76" s="1" customFormat="1" ht="17.25" customHeight="1">
      <c r="B76" s="295"/>
      <c r="C76" s="298" t="s">
        <v>737</v>
      </c>
      <c r="D76" s="298"/>
      <c r="E76" s="298"/>
      <c r="F76" s="298" t="s">
        <v>738</v>
      </c>
      <c r="G76" s="299"/>
      <c r="H76" s="298" t="s">
        <v>54</v>
      </c>
      <c r="I76" s="298" t="s">
        <v>57</v>
      </c>
      <c r="J76" s="298" t="s">
        <v>739</v>
      </c>
      <c r="K76" s="297"/>
    </row>
    <row r="77" s="1" customFormat="1" ht="17.25" customHeight="1">
      <c r="B77" s="295"/>
      <c r="C77" s="300" t="s">
        <v>740</v>
      </c>
      <c r="D77" s="300"/>
      <c r="E77" s="300"/>
      <c r="F77" s="301" t="s">
        <v>741</v>
      </c>
      <c r="G77" s="302"/>
      <c r="H77" s="300"/>
      <c r="I77" s="300"/>
      <c r="J77" s="300" t="s">
        <v>742</v>
      </c>
      <c r="K77" s="297"/>
    </row>
    <row r="78" s="1" customFormat="1" ht="5.25" customHeight="1">
      <c r="B78" s="295"/>
      <c r="C78" s="303"/>
      <c r="D78" s="303"/>
      <c r="E78" s="303"/>
      <c r="F78" s="303"/>
      <c r="G78" s="304"/>
      <c r="H78" s="303"/>
      <c r="I78" s="303"/>
      <c r="J78" s="303"/>
      <c r="K78" s="297"/>
    </row>
    <row r="79" s="1" customFormat="1" ht="15" customHeight="1">
      <c r="B79" s="295"/>
      <c r="C79" s="283" t="s">
        <v>53</v>
      </c>
      <c r="D79" s="305"/>
      <c r="E79" s="305"/>
      <c r="F79" s="306" t="s">
        <v>743</v>
      </c>
      <c r="G79" s="307"/>
      <c r="H79" s="283" t="s">
        <v>744</v>
      </c>
      <c r="I79" s="283" t="s">
        <v>745</v>
      </c>
      <c r="J79" s="283">
        <v>20</v>
      </c>
      <c r="K79" s="297"/>
    </row>
    <row r="80" s="1" customFormat="1" ht="15" customHeight="1">
      <c r="B80" s="295"/>
      <c r="C80" s="283" t="s">
        <v>746</v>
      </c>
      <c r="D80" s="283"/>
      <c r="E80" s="283"/>
      <c r="F80" s="306" t="s">
        <v>743</v>
      </c>
      <c r="G80" s="307"/>
      <c r="H80" s="283" t="s">
        <v>747</v>
      </c>
      <c r="I80" s="283" t="s">
        <v>745</v>
      </c>
      <c r="J80" s="283">
        <v>120</v>
      </c>
      <c r="K80" s="297"/>
    </row>
    <row r="81" s="1" customFormat="1" ht="15" customHeight="1">
      <c r="B81" s="308"/>
      <c r="C81" s="283" t="s">
        <v>748</v>
      </c>
      <c r="D81" s="283"/>
      <c r="E81" s="283"/>
      <c r="F81" s="306" t="s">
        <v>749</v>
      </c>
      <c r="G81" s="307"/>
      <c r="H81" s="283" t="s">
        <v>750</v>
      </c>
      <c r="I81" s="283" t="s">
        <v>745</v>
      </c>
      <c r="J81" s="283">
        <v>50</v>
      </c>
      <c r="K81" s="297"/>
    </row>
    <row r="82" s="1" customFormat="1" ht="15" customHeight="1">
      <c r="B82" s="308"/>
      <c r="C82" s="283" t="s">
        <v>751</v>
      </c>
      <c r="D82" s="283"/>
      <c r="E82" s="283"/>
      <c r="F82" s="306" t="s">
        <v>743</v>
      </c>
      <c r="G82" s="307"/>
      <c r="H82" s="283" t="s">
        <v>752</v>
      </c>
      <c r="I82" s="283" t="s">
        <v>753</v>
      </c>
      <c r="J82" s="283"/>
      <c r="K82" s="297"/>
    </row>
    <row r="83" s="1" customFormat="1" ht="15" customHeight="1">
      <c r="B83" s="308"/>
      <c r="C83" s="309" t="s">
        <v>754</v>
      </c>
      <c r="D83" s="309"/>
      <c r="E83" s="309"/>
      <c r="F83" s="310" t="s">
        <v>749</v>
      </c>
      <c r="G83" s="309"/>
      <c r="H83" s="309" t="s">
        <v>755</v>
      </c>
      <c r="I83" s="309" t="s">
        <v>745</v>
      </c>
      <c r="J83" s="309">
        <v>15</v>
      </c>
      <c r="K83" s="297"/>
    </row>
    <row r="84" s="1" customFormat="1" ht="15" customHeight="1">
      <c r="B84" s="308"/>
      <c r="C84" s="309" t="s">
        <v>756</v>
      </c>
      <c r="D84" s="309"/>
      <c r="E84" s="309"/>
      <c r="F84" s="310" t="s">
        <v>749</v>
      </c>
      <c r="G84" s="309"/>
      <c r="H84" s="309" t="s">
        <v>757</v>
      </c>
      <c r="I84" s="309" t="s">
        <v>745</v>
      </c>
      <c r="J84" s="309">
        <v>15</v>
      </c>
      <c r="K84" s="297"/>
    </row>
    <row r="85" s="1" customFormat="1" ht="15" customHeight="1">
      <c r="B85" s="308"/>
      <c r="C85" s="309" t="s">
        <v>758</v>
      </c>
      <c r="D85" s="309"/>
      <c r="E85" s="309"/>
      <c r="F85" s="310" t="s">
        <v>749</v>
      </c>
      <c r="G85" s="309"/>
      <c r="H85" s="309" t="s">
        <v>759</v>
      </c>
      <c r="I85" s="309" t="s">
        <v>745</v>
      </c>
      <c r="J85" s="309">
        <v>20</v>
      </c>
      <c r="K85" s="297"/>
    </row>
    <row r="86" s="1" customFormat="1" ht="15" customHeight="1">
      <c r="B86" s="308"/>
      <c r="C86" s="309" t="s">
        <v>760</v>
      </c>
      <c r="D86" s="309"/>
      <c r="E86" s="309"/>
      <c r="F86" s="310" t="s">
        <v>749</v>
      </c>
      <c r="G86" s="309"/>
      <c r="H86" s="309" t="s">
        <v>761</v>
      </c>
      <c r="I86" s="309" t="s">
        <v>745</v>
      </c>
      <c r="J86" s="309">
        <v>20</v>
      </c>
      <c r="K86" s="297"/>
    </row>
    <row r="87" s="1" customFormat="1" ht="15" customHeight="1">
      <c r="B87" s="308"/>
      <c r="C87" s="283" t="s">
        <v>762</v>
      </c>
      <c r="D87" s="283"/>
      <c r="E87" s="283"/>
      <c r="F87" s="306" t="s">
        <v>749</v>
      </c>
      <c r="G87" s="307"/>
      <c r="H87" s="283" t="s">
        <v>763</v>
      </c>
      <c r="I87" s="283" t="s">
        <v>745</v>
      </c>
      <c r="J87" s="283">
        <v>50</v>
      </c>
      <c r="K87" s="297"/>
    </row>
    <row r="88" s="1" customFormat="1" ht="15" customHeight="1">
      <c r="B88" s="308"/>
      <c r="C88" s="283" t="s">
        <v>764</v>
      </c>
      <c r="D88" s="283"/>
      <c r="E88" s="283"/>
      <c r="F88" s="306" t="s">
        <v>749</v>
      </c>
      <c r="G88" s="307"/>
      <c r="H88" s="283" t="s">
        <v>765</v>
      </c>
      <c r="I88" s="283" t="s">
        <v>745</v>
      </c>
      <c r="J88" s="283">
        <v>20</v>
      </c>
      <c r="K88" s="297"/>
    </row>
    <row r="89" s="1" customFormat="1" ht="15" customHeight="1">
      <c r="B89" s="308"/>
      <c r="C89" s="283" t="s">
        <v>766</v>
      </c>
      <c r="D89" s="283"/>
      <c r="E89" s="283"/>
      <c r="F89" s="306" t="s">
        <v>749</v>
      </c>
      <c r="G89" s="307"/>
      <c r="H89" s="283" t="s">
        <v>767</v>
      </c>
      <c r="I89" s="283" t="s">
        <v>745</v>
      </c>
      <c r="J89" s="283">
        <v>20</v>
      </c>
      <c r="K89" s="297"/>
    </row>
    <row r="90" s="1" customFormat="1" ht="15" customHeight="1">
      <c r="B90" s="308"/>
      <c r="C90" s="283" t="s">
        <v>768</v>
      </c>
      <c r="D90" s="283"/>
      <c r="E90" s="283"/>
      <c r="F90" s="306" t="s">
        <v>749</v>
      </c>
      <c r="G90" s="307"/>
      <c r="H90" s="283" t="s">
        <v>769</v>
      </c>
      <c r="I90" s="283" t="s">
        <v>745</v>
      </c>
      <c r="J90" s="283">
        <v>50</v>
      </c>
      <c r="K90" s="297"/>
    </row>
    <row r="91" s="1" customFormat="1" ht="15" customHeight="1">
      <c r="B91" s="308"/>
      <c r="C91" s="283" t="s">
        <v>770</v>
      </c>
      <c r="D91" s="283"/>
      <c r="E91" s="283"/>
      <c r="F91" s="306" t="s">
        <v>749</v>
      </c>
      <c r="G91" s="307"/>
      <c r="H91" s="283" t="s">
        <v>770</v>
      </c>
      <c r="I91" s="283" t="s">
        <v>745</v>
      </c>
      <c r="J91" s="283">
        <v>50</v>
      </c>
      <c r="K91" s="297"/>
    </row>
    <row r="92" s="1" customFormat="1" ht="15" customHeight="1">
      <c r="B92" s="308"/>
      <c r="C92" s="283" t="s">
        <v>771</v>
      </c>
      <c r="D92" s="283"/>
      <c r="E92" s="283"/>
      <c r="F92" s="306" t="s">
        <v>749</v>
      </c>
      <c r="G92" s="307"/>
      <c r="H92" s="283" t="s">
        <v>772</v>
      </c>
      <c r="I92" s="283" t="s">
        <v>745</v>
      </c>
      <c r="J92" s="283">
        <v>255</v>
      </c>
      <c r="K92" s="297"/>
    </row>
    <row r="93" s="1" customFormat="1" ht="15" customHeight="1">
      <c r="B93" s="308"/>
      <c r="C93" s="283" t="s">
        <v>773</v>
      </c>
      <c r="D93" s="283"/>
      <c r="E93" s="283"/>
      <c r="F93" s="306" t="s">
        <v>743</v>
      </c>
      <c r="G93" s="307"/>
      <c r="H93" s="283" t="s">
        <v>774</v>
      </c>
      <c r="I93" s="283" t="s">
        <v>775</v>
      </c>
      <c r="J93" s="283"/>
      <c r="K93" s="297"/>
    </row>
    <row r="94" s="1" customFormat="1" ht="15" customHeight="1">
      <c r="B94" s="308"/>
      <c r="C94" s="283" t="s">
        <v>776</v>
      </c>
      <c r="D94" s="283"/>
      <c r="E94" s="283"/>
      <c r="F94" s="306" t="s">
        <v>743</v>
      </c>
      <c r="G94" s="307"/>
      <c r="H94" s="283" t="s">
        <v>777</v>
      </c>
      <c r="I94" s="283" t="s">
        <v>778</v>
      </c>
      <c r="J94" s="283"/>
      <c r="K94" s="297"/>
    </row>
    <row r="95" s="1" customFormat="1" ht="15" customHeight="1">
      <c r="B95" s="308"/>
      <c r="C95" s="283" t="s">
        <v>779</v>
      </c>
      <c r="D95" s="283"/>
      <c r="E95" s="283"/>
      <c r="F95" s="306" t="s">
        <v>743</v>
      </c>
      <c r="G95" s="307"/>
      <c r="H95" s="283" t="s">
        <v>779</v>
      </c>
      <c r="I95" s="283" t="s">
        <v>778</v>
      </c>
      <c r="J95" s="283"/>
      <c r="K95" s="297"/>
    </row>
    <row r="96" s="1" customFormat="1" ht="15" customHeight="1">
      <c r="B96" s="308"/>
      <c r="C96" s="283" t="s">
        <v>38</v>
      </c>
      <c r="D96" s="283"/>
      <c r="E96" s="283"/>
      <c r="F96" s="306" t="s">
        <v>743</v>
      </c>
      <c r="G96" s="307"/>
      <c r="H96" s="283" t="s">
        <v>780</v>
      </c>
      <c r="I96" s="283" t="s">
        <v>778</v>
      </c>
      <c r="J96" s="283"/>
      <c r="K96" s="297"/>
    </row>
    <row r="97" s="1" customFormat="1" ht="15" customHeight="1">
      <c r="B97" s="308"/>
      <c r="C97" s="283" t="s">
        <v>48</v>
      </c>
      <c r="D97" s="283"/>
      <c r="E97" s="283"/>
      <c r="F97" s="306" t="s">
        <v>743</v>
      </c>
      <c r="G97" s="307"/>
      <c r="H97" s="283" t="s">
        <v>781</v>
      </c>
      <c r="I97" s="283" t="s">
        <v>778</v>
      </c>
      <c r="J97" s="283"/>
      <c r="K97" s="297"/>
    </row>
    <row r="98" s="1" customFormat="1" ht="15" customHeight="1">
      <c r="B98" s="311"/>
      <c r="C98" s="312"/>
      <c r="D98" s="312"/>
      <c r="E98" s="312"/>
      <c r="F98" s="312"/>
      <c r="G98" s="312"/>
      <c r="H98" s="312"/>
      <c r="I98" s="312"/>
      <c r="J98" s="312"/>
      <c r="K98" s="313"/>
    </row>
    <row r="99" s="1" customFormat="1" ht="18.75" customHeight="1">
      <c r="B99" s="314"/>
      <c r="C99" s="315"/>
      <c r="D99" s="315"/>
      <c r="E99" s="315"/>
      <c r="F99" s="315"/>
      <c r="G99" s="315"/>
      <c r="H99" s="315"/>
      <c r="I99" s="315"/>
      <c r="J99" s="315"/>
      <c r="K99" s="314"/>
    </row>
    <row r="100" s="1" customFormat="1" ht="18.75" customHeight="1">
      <c r="B100" s="291"/>
      <c r="C100" s="291"/>
      <c r="D100" s="291"/>
      <c r="E100" s="291"/>
      <c r="F100" s="291"/>
      <c r="G100" s="291"/>
      <c r="H100" s="291"/>
      <c r="I100" s="291"/>
      <c r="J100" s="291"/>
      <c r="K100" s="291"/>
    </row>
    <row r="101" s="1" customFormat="1" ht="7.5" customHeight="1">
      <c r="B101" s="292"/>
      <c r="C101" s="293"/>
      <c r="D101" s="293"/>
      <c r="E101" s="293"/>
      <c r="F101" s="293"/>
      <c r="G101" s="293"/>
      <c r="H101" s="293"/>
      <c r="I101" s="293"/>
      <c r="J101" s="293"/>
      <c r="K101" s="294"/>
    </row>
    <row r="102" s="1" customFormat="1" ht="45" customHeight="1">
      <c r="B102" s="295"/>
      <c r="C102" s="296" t="s">
        <v>782</v>
      </c>
      <c r="D102" s="296"/>
      <c r="E102" s="296"/>
      <c r="F102" s="296"/>
      <c r="G102" s="296"/>
      <c r="H102" s="296"/>
      <c r="I102" s="296"/>
      <c r="J102" s="296"/>
      <c r="K102" s="297"/>
    </row>
    <row r="103" s="1" customFormat="1" ht="17.25" customHeight="1">
      <c r="B103" s="295"/>
      <c r="C103" s="298" t="s">
        <v>737</v>
      </c>
      <c r="D103" s="298"/>
      <c r="E103" s="298"/>
      <c r="F103" s="298" t="s">
        <v>738</v>
      </c>
      <c r="G103" s="299"/>
      <c r="H103" s="298" t="s">
        <v>54</v>
      </c>
      <c r="I103" s="298" t="s">
        <v>57</v>
      </c>
      <c r="J103" s="298" t="s">
        <v>739</v>
      </c>
      <c r="K103" s="297"/>
    </row>
    <row r="104" s="1" customFormat="1" ht="17.25" customHeight="1">
      <c r="B104" s="295"/>
      <c r="C104" s="300" t="s">
        <v>740</v>
      </c>
      <c r="D104" s="300"/>
      <c r="E104" s="300"/>
      <c r="F104" s="301" t="s">
        <v>741</v>
      </c>
      <c r="G104" s="302"/>
      <c r="H104" s="300"/>
      <c r="I104" s="300"/>
      <c r="J104" s="300" t="s">
        <v>742</v>
      </c>
      <c r="K104" s="297"/>
    </row>
    <row r="105" s="1" customFormat="1" ht="5.25" customHeight="1">
      <c r="B105" s="295"/>
      <c r="C105" s="298"/>
      <c r="D105" s="298"/>
      <c r="E105" s="298"/>
      <c r="F105" s="298"/>
      <c r="G105" s="316"/>
      <c r="H105" s="298"/>
      <c r="I105" s="298"/>
      <c r="J105" s="298"/>
      <c r="K105" s="297"/>
    </row>
    <row r="106" s="1" customFormat="1" ht="15" customHeight="1">
      <c r="B106" s="295"/>
      <c r="C106" s="283" t="s">
        <v>53</v>
      </c>
      <c r="D106" s="305"/>
      <c r="E106" s="305"/>
      <c r="F106" s="306" t="s">
        <v>743</v>
      </c>
      <c r="G106" s="283"/>
      <c r="H106" s="283" t="s">
        <v>783</v>
      </c>
      <c r="I106" s="283" t="s">
        <v>745</v>
      </c>
      <c r="J106" s="283">
        <v>20</v>
      </c>
      <c r="K106" s="297"/>
    </row>
    <row r="107" s="1" customFormat="1" ht="15" customHeight="1">
      <c r="B107" s="295"/>
      <c r="C107" s="283" t="s">
        <v>746</v>
      </c>
      <c r="D107" s="283"/>
      <c r="E107" s="283"/>
      <c r="F107" s="306" t="s">
        <v>743</v>
      </c>
      <c r="G107" s="283"/>
      <c r="H107" s="283" t="s">
        <v>783</v>
      </c>
      <c r="I107" s="283" t="s">
        <v>745</v>
      </c>
      <c r="J107" s="283">
        <v>120</v>
      </c>
      <c r="K107" s="297"/>
    </row>
    <row r="108" s="1" customFormat="1" ht="15" customHeight="1">
      <c r="B108" s="308"/>
      <c r="C108" s="283" t="s">
        <v>748</v>
      </c>
      <c r="D108" s="283"/>
      <c r="E108" s="283"/>
      <c r="F108" s="306" t="s">
        <v>749</v>
      </c>
      <c r="G108" s="283"/>
      <c r="H108" s="283" t="s">
        <v>783</v>
      </c>
      <c r="I108" s="283" t="s">
        <v>745</v>
      </c>
      <c r="J108" s="283">
        <v>50</v>
      </c>
      <c r="K108" s="297"/>
    </row>
    <row r="109" s="1" customFormat="1" ht="15" customHeight="1">
      <c r="B109" s="308"/>
      <c r="C109" s="283" t="s">
        <v>751</v>
      </c>
      <c r="D109" s="283"/>
      <c r="E109" s="283"/>
      <c r="F109" s="306" t="s">
        <v>743</v>
      </c>
      <c r="G109" s="283"/>
      <c r="H109" s="283" t="s">
        <v>783</v>
      </c>
      <c r="I109" s="283" t="s">
        <v>753</v>
      </c>
      <c r="J109" s="283"/>
      <c r="K109" s="297"/>
    </row>
    <row r="110" s="1" customFormat="1" ht="15" customHeight="1">
      <c r="B110" s="308"/>
      <c r="C110" s="283" t="s">
        <v>762</v>
      </c>
      <c r="D110" s="283"/>
      <c r="E110" s="283"/>
      <c r="F110" s="306" t="s">
        <v>749</v>
      </c>
      <c r="G110" s="283"/>
      <c r="H110" s="283" t="s">
        <v>783</v>
      </c>
      <c r="I110" s="283" t="s">
        <v>745</v>
      </c>
      <c r="J110" s="283">
        <v>50</v>
      </c>
      <c r="K110" s="297"/>
    </row>
    <row r="111" s="1" customFormat="1" ht="15" customHeight="1">
      <c r="B111" s="308"/>
      <c r="C111" s="283" t="s">
        <v>770</v>
      </c>
      <c r="D111" s="283"/>
      <c r="E111" s="283"/>
      <c r="F111" s="306" t="s">
        <v>749</v>
      </c>
      <c r="G111" s="283"/>
      <c r="H111" s="283" t="s">
        <v>783</v>
      </c>
      <c r="I111" s="283" t="s">
        <v>745</v>
      </c>
      <c r="J111" s="283">
        <v>50</v>
      </c>
      <c r="K111" s="297"/>
    </row>
    <row r="112" s="1" customFormat="1" ht="15" customHeight="1">
      <c r="B112" s="308"/>
      <c r="C112" s="283" t="s">
        <v>768</v>
      </c>
      <c r="D112" s="283"/>
      <c r="E112" s="283"/>
      <c r="F112" s="306" t="s">
        <v>749</v>
      </c>
      <c r="G112" s="283"/>
      <c r="H112" s="283" t="s">
        <v>783</v>
      </c>
      <c r="I112" s="283" t="s">
        <v>745</v>
      </c>
      <c r="J112" s="283">
        <v>50</v>
      </c>
      <c r="K112" s="297"/>
    </row>
    <row r="113" s="1" customFormat="1" ht="15" customHeight="1">
      <c r="B113" s="308"/>
      <c r="C113" s="283" t="s">
        <v>53</v>
      </c>
      <c r="D113" s="283"/>
      <c r="E113" s="283"/>
      <c r="F113" s="306" t="s">
        <v>743</v>
      </c>
      <c r="G113" s="283"/>
      <c r="H113" s="283" t="s">
        <v>784</v>
      </c>
      <c r="I113" s="283" t="s">
        <v>745</v>
      </c>
      <c r="J113" s="283">
        <v>20</v>
      </c>
      <c r="K113" s="297"/>
    </row>
    <row r="114" s="1" customFormat="1" ht="15" customHeight="1">
      <c r="B114" s="308"/>
      <c r="C114" s="283" t="s">
        <v>785</v>
      </c>
      <c r="D114" s="283"/>
      <c r="E114" s="283"/>
      <c r="F114" s="306" t="s">
        <v>743</v>
      </c>
      <c r="G114" s="283"/>
      <c r="H114" s="283" t="s">
        <v>786</v>
      </c>
      <c r="I114" s="283" t="s">
        <v>745</v>
      </c>
      <c r="J114" s="283">
        <v>120</v>
      </c>
      <c r="K114" s="297"/>
    </row>
    <row r="115" s="1" customFormat="1" ht="15" customHeight="1">
      <c r="B115" s="308"/>
      <c r="C115" s="283" t="s">
        <v>38</v>
      </c>
      <c r="D115" s="283"/>
      <c r="E115" s="283"/>
      <c r="F115" s="306" t="s">
        <v>743</v>
      </c>
      <c r="G115" s="283"/>
      <c r="H115" s="283" t="s">
        <v>787</v>
      </c>
      <c r="I115" s="283" t="s">
        <v>778</v>
      </c>
      <c r="J115" s="283"/>
      <c r="K115" s="297"/>
    </row>
    <row r="116" s="1" customFormat="1" ht="15" customHeight="1">
      <c r="B116" s="308"/>
      <c r="C116" s="283" t="s">
        <v>48</v>
      </c>
      <c r="D116" s="283"/>
      <c r="E116" s="283"/>
      <c r="F116" s="306" t="s">
        <v>743</v>
      </c>
      <c r="G116" s="283"/>
      <c r="H116" s="283" t="s">
        <v>788</v>
      </c>
      <c r="I116" s="283" t="s">
        <v>778</v>
      </c>
      <c r="J116" s="283"/>
      <c r="K116" s="297"/>
    </row>
    <row r="117" s="1" customFormat="1" ht="15" customHeight="1">
      <c r="B117" s="308"/>
      <c r="C117" s="283" t="s">
        <v>57</v>
      </c>
      <c r="D117" s="283"/>
      <c r="E117" s="283"/>
      <c r="F117" s="306" t="s">
        <v>743</v>
      </c>
      <c r="G117" s="283"/>
      <c r="H117" s="283" t="s">
        <v>789</v>
      </c>
      <c r="I117" s="283" t="s">
        <v>790</v>
      </c>
      <c r="J117" s="283"/>
      <c r="K117" s="297"/>
    </row>
    <row r="118" s="1" customFormat="1" ht="15" customHeight="1">
      <c r="B118" s="311"/>
      <c r="C118" s="317"/>
      <c r="D118" s="317"/>
      <c r="E118" s="317"/>
      <c r="F118" s="317"/>
      <c r="G118" s="317"/>
      <c r="H118" s="317"/>
      <c r="I118" s="317"/>
      <c r="J118" s="317"/>
      <c r="K118" s="313"/>
    </row>
    <row r="119" s="1" customFormat="1" ht="18.75" customHeight="1">
      <c r="B119" s="318"/>
      <c r="C119" s="319"/>
      <c r="D119" s="319"/>
      <c r="E119" s="319"/>
      <c r="F119" s="320"/>
      <c r="G119" s="319"/>
      <c r="H119" s="319"/>
      <c r="I119" s="319"/>
      <c r="J119" s="319"/>
      <c r="K119" s="318"/>
    </row>
    <row r="120" s="1" customFormat="1" ht="18.75" customHeight="1">
      <c r="B120" s="291"/>
      <c r="C120" s="291"/>
      <c r="D120" s="291"/>
      <c r="E120" s="291"/>
      <c r="F120" s="291"/>
      <c r="G120" s="291"/>
      <c r="H120" s="291"/>
      <c r="I120" s="291"/>
      <c r="J120" s="291"/>
      <c r="K120" s="291"/>
    </row>
    <row r="121" s="1" customFormat="1" ht="7.5" customHeight="1">
      <c r="B121" s="321"/>
      <c r="C121" s="322"/>
      <c r="D121" s="322"/>
      <c r="E121" s="322"/>
      <c r="F121" s="322"/>
      <c r="G121" s="322"/>
      <c r="H121" s="322"/>
      <c r="I121" s="322"/>
      <c r="J121" s="322"/>
      <c r="K121" s="323"/>
    </row>
    <row r="122" s="1" customFormat="1" ht="45" customHeight="1">
      <c r="B122" s="324"/>
      <c r="C122" s="274" t="s">
        <v>791</v>
      </c>
      <c r="D122" s="274"/>
      <c r="E122" s="274"/>
      <c r="F122" s="274"/>
      <c r="G122" s="274"/>
      <c r="H122" s="274"/>
      <c r="I122" s="274"/>
      <c r="J122" s="274"/>
      <c r="K122" s="325"/>
    </row>
    <row r="123" s="1" customFormat="1" ht="17.25" customHeight="1">
      <c r="B123" s="326"/>
      <c r="C123" s="298" t="s">
        <v>737</v>
      </c>
      <c r="D123" s="298"/>
      <c r="E123" s="298"/>
      <c r="F123" s="298" t="s">
        <v>738</v>
      </c>
      <c r="G123" s="299"/>
      <c r="H123" s="298" t="s">
        <v>54</v>
      </c>
      <c r="I123" s="298" t="s">
        <v>57</v>
      </c>
      <c r="J123" s="298" t="s">
        <v>739</v>
      </c>
      <c r="K123" s="327"/>
    </row>
    <row r="124" s="1" customFormat="1" ht="17.25" customHeight="1">
      <c r="B124" s="326"/>
      <c r="C124" s="300" t="s">
        <v>740</v>
      </c>
      <c r="D124" s="300"/>
      <c r="E124" s="300"/>
      <c r="F124" s="301" t="s">
        <v>741</v>
      </c>
      <c r="G124" s="302"/>
      <c r="H124" s="300"/>
      <c r="I124" s="300"/>
      <c r="J124" s="300" t="s">
        <v>742</v>
      </c>
      <c r="K124" s="327"/>
    </row>
    <row r="125" s="1" customFormat="1" ht="5.25" customHeight="1">
      <c r="B125" s="328"/>
      <c r="C125" s="303"/>
      <c r="D125" s="303"/>
      <c r="E125" s="303"/>
      <c r="F125" s="303"/>
      <c r="G125" s="329"/>
      <c r="H125" s="303"/>
      <c r="I125" s="303"/>
      <c r="J125" s="303"/>
      <c r="K125" s="330"/>
    </row>
    <row r="126" s="1" customFormat="1" ht="15" customHeight="1">
      <c r="B126" s="328"/>
      <c r="C126" s="283" t="s">
        <v>746</v>
      </c>
      <c r="D126" s="305"/>
      <c r="E126" s="305"/>
      <c r="F126" s="306" t="s">
        <v>743</v>
      </c>
      <c r="G126" s="283"/>
      <c r="H126" s="283" t="s">
        <v>783</v>
      </c>
      <c r="I126" s="283" t="s">
        <v>745</v>
      </c>
      <c r="J126" s="283">
        <v>120</v>
      </c>
      <c r="K126" s="331"/>
    </row>
    <row r="127" s="1" customFormat="1" ht="15" customHeight="1">
      <c r="B127" s="328"/>
      <c r="C127" s="283" t="s">
        <v>792</v>
      </c>
      <c r="D127" s="283"/>
      <c r="E127" s="283"/>
      <c r="F127" s="306" t="s">
        <v>743</v>
      </c>
      <c r="G127" s="283"/>
      <c r="H127" s="283" t="s">
        <v>793</v>
      </c>
      <c r="I127" s="283" t="s">
        <v>745</v>
      </c>
      <c r="J127" s="283" t="s">
        <v>794</v>
      </c>
      <c r="K127" s="331"/>
    </row>
    <row r="128" s="1" customFormat="1" ht="15" customHeight="1">
      <c r="B128" s="328"/>
      <c r="C128" s="283" t="s">
        <v>691</v>
      </c>
      <c r="D128" s="283"/>
      <c r="E128" s="283"/>
      <c r="F128" s="306" t="s">
        <v>743</v>
      </c>
      <c r="G128" s="283"/>
      <c r="H128" s="283" t="s">
        <v>795</v>
      </c>
      <c r="I128" s="283" t="s">
        <v>745</v>
      </c>
      <c r="J128" s="283" t="s">
        <v>794</v>
      </c>
      <c r="K128" s="331"/>
    </row>
    <row r="129" s="1" customFormat="1" ht="15" customHeight="1">
      <c r="B129" s="328"/>
      <c r="C129" s="283" t="s">
        <v>754</v>
      </c>
      <c r="D129" s="283"/>
      <c r="E129" s="283"/>
      <c r="F129" s="306" t="s">
        <v>749</v>
      </c>
      <c r="G129" s="283"/>
      <c r="H129" s="283" t="s">
        <v>755</v>
      </c>
      <c r="I129" s="283" t="s">
        <v>745</v>
      </c>
      <c r="J129" s="283">
        <v>15</v>
      </c>
      <c r="K129" s="331"/>
    </row>
    <row r="130" s="1" customFormat="1" ht="15" customHeight="1">
      <c r="B130" s="328"/>
      <c r="C130" s="309" t="s">
        <v>756</v>
      </c>
      <c r="D130" s="309"/>
      <c r="E130" s="309"/>
      <c r="F130" s="310" t="s">
        <v>749</v>
      </c>
      <c r="G130" s="309"/>
      <c r="H130" s="309" t="s">
        <v>757</v>
      </c>
      <c r="I130" s="309" t="s">
        <v>745</v>
      </c>
      <c r="J130" s="309">
        <v>15</v>
      </c>
      <c r="K130" s="331"/>
    </row>
    <row r="131" s="1" customFormat="1" ht="15" customHeight="1">
      <c r="B131" s="328"/>
      <c r="C131" s="309" t="s">
        <v>758</v>
      </c>
      <c r="D131" s="309"/>
      <c r="E131" s="309"/>
      <c r="F131" s="310" t="s">
        <v>749</v>
      </c>
      <c r="G131" s="309"/>
      <c r="H131" s="309" t="s">
        <v>759</v>
      </c>
      <c r="I131" s="309" t="s">
        <v>745</v>
      </c>
      <c r="J131" s="309">
        <v>20</v>
      </c>
      <c r="K131" s="331"/>
    </row>
    <row r="132" s="1" customFormat="1" ht="15" customHeight="1">
      <c r="B132" s="328"/>
      <c r="C132" s="309" t="s">
        <v>760</v>
      </c>
      <c r="D132" s="309"/>
      <c r="E132" s="309"/>
      <c r="F132" s="310" t="s">
        <v>749</v>
      </c>
      <c r="G132" s="309"/>
      <c r="H132" s="309" t="s">
        <v>761</v>
      </c>
      <c r="I132" s="309" t="s">
        <v>745</v>
      </c>
      <c r="J132" s="309">
        <v>20</v>
      </c>
      <c r="K132" s="331"/>
    </row>
    <row r="133" s="1" customFormat="1" ht="15" customHeight="1">
      <c r="B133" s="328"/>
      <c r="C133" s="283" t="s">
        <v>748</v>
      </c>
      <c r="D133" s="283"/>
      <c r="E133" s="283"/>
      <c r="F133" s="306" t="s">
        <v>749</v>
      </c>
      <c r="G133" s="283"/>
      <c r="H133" s="283" t="s">
        <v>783</v>
      </c>
      <c r="I133" s="283" t="s">
        <v>745</v>
      </c>
      <c r="J133" s="283">
        <v>50</v>
      </c>
      <c r="K133" s="331"/>
    </row>
    <row r="134" s="1" customFormat="1" ht="15" customHeight="1">
      <c r="B134" s="328"/>
      <c r="C134" s="283" t="s">
        <v>762</v>
      </c>
      <c r="D134" s="283"/>
      <c r="E134" s="283"/>
      <c r="F134" s="306" t="s">
        <v>749</v>
      </c>
      <c r="G134" s="283"/>
      <c r="H134" s="283" t="s">
        <v>783</v>
      </c>
      <c r="I134" s="283" t="s">
        <v>745</v>
      </c>
      <c r="J134" s="283">
        <v>50</v>
      </c>
      <c r="K134" s="331"/>
    </row>
    <row r="135" s="1" customFormat="1" ht="15" customHeight="1">
      <c r="B135" s="328"/>
      <c r="C135" s="283" t="s">
        <v>768</v>
      </c>
      <c r="D135" s="283"/>
      <c r="E135" s="283"/>
      <c r="F135" s="306" t="s">
        <v>749</v>
      </c>
      <c r="G135" s="283"/>
      <c r="H135" s="283" t="s">
        <v>783</v>
      </c>
      <c r="I135" s="283" t="s">
        <v>745</v>
      </c>
      <c r="J135" s="283">
        <v>50</v>
      </c>
      <c r="K135" s="331"/>
    </row>
    <row r="136" s="1" customFormat="1" ht="15" customHeight="1">
      <c r="B136" s="328"/>
      <c r="C136" s="283" t="s">
        <v>770</v>
      </c>
      <c r="D136" s="283"/>
      <c r="E136" s="283"/>
      <c r="F136" s="306" t="s">
        <v>749</v>
      </c>
      <c r="G136" s="283"/>
      <c r="H136" s="283" t="s">
        <v>783</v>
      </c>
      <c r="I136" s="283" t="s">
        <v>745</v>
      </c>
      <c r="J136" s="283">
        <v>50</v>
      </c>
      <c r="K136" s="331"/>
    </row>
    <row r="137" s="1" customFormat="1" ht="15" customHeight="1">
      <c r="B137" s="328"/>
      <c r="C137" s="283" t="s">
        <v>771</v>
      </c>
      <c r="D137" s="283"/>
      <c r="E137" s="283"/>
      <c r="F137" s="306" t="s">
        <v>749</v>
      </c>
      <c r="G137" s="283"/>
      <c r="H137" s="283" t="s">
        <v>796</v>
      </c>
      <c r="I137" s="283" t="s">
        <v>745</v>
      </c>
      <c r="J137" s="283">
        <v>255</v>
      </c>
      <c r="K137" s="331"/>
    </row>
    <row r="138" s="1" customFormat="1" ht="15" customHeight="1">
      <c r="B138" s="328"/>
      <c r="C138" s="283" t="s">
        <v>773</v>
      </c>
      <c r="D138" s="283"/>
      <c r="E138" s="283"/>
      <c r="F138" s="306" t="s">
        <v>743</v>
      </c>
      <c r="G138" s="283"/>
      <c r="H138" s="283" t="s">
        <v>797</v>
      </c>
      <c r="I138" s="283" t="s">
        <v>775</v>
      </c>
      <c r="J138" s="283"/>
      <c r="K138" s="331"/>
    </row>
    <row r="139" s="1" customFormat="1" ht="15" customHeight="1">
      <c r="B139" s="328"/>
      <c r="C139" s="283" t="s">
        <v>776</v>
      </c>
      <c r="D139" s="283"/>
      <c r="E139" s="283"/>
      <c r="F139" s="306" t="s">
        <v>743</v>
      </c>
      <c r="G139" s="283"/>
      <c r="H139" s="283" t="s">
        <v>798</v>
      </c>
      <c r="I139" s="283" t="s">
        <v>778</v>
      </c>
      <c r="J139" s="283"/>
      <c r="K139" s="331"/>
    </row>
    <row r="140" s="1" customFormat="1" ht="15" customHeight="1">
      <c r="B140" s="328"/>
      <c r="C140" s="283" t="s">
        <v>779</v>
      </c>
      <c r="D140" s="283"/>
      <c r="E140" s="283"/>
      <c r="F140" s="306" t="s">
        <v>743</v>
      </c>
      <c r="G140" s="283"/>
      <c r="H140" s="283" t="s">
        <v>779</v>
      </c>
      <c r="I140" s="283" t="s">
        <v>778</v>
      </c>
      <c r="J140" s="283"/>
      <c r="K140" s="331"/>
    </row>
    <row r="141" s="1" customFormat="1" ht="15" customHeight="1">
      <c r="B141" s="328"/>
      <c r="C141" s="283" t="s">
        <v>38</v>
      </c>
      <c r="D141" s="283"/>
      <c r="E141" s="283"/>
      <c r="F141" s="306" t="s">
        <v>743</v>
      </c>
      <c r="G141" s="283"/>
      <c r="H141" s="283" t="s">
        <v>799</v>
      </c>
      <c r="I141" s="283" t="s">
        <v>778</v>
      </c>
      <c r="J141" s="283"/>
      <c r="K141" s="331"/>
    </row>
    <row r="142" s="1" customFormat="1" ht="15" customHeight="1">
      <c r="B142" s="328"/>
      <c r="C142" s="283" t="s">
        <v>800</v>
      </c>
      <c r="D142" s="283"/>
      <c r="E142" s="283"/>
      <c r="F142" s="306" t="s">
        <v>743</v>
      </c>
      <c r="G142" s="283"/>
      <c r="H142" s="283" t="s">
        <v>801</v>
      </c>
      <c r="I142" s="283" t="s">
        <v>778</v>
      </c>
      <c r="J142" s="283"/>
      <c r="K142" s="331"/>
    </row>
    <row r="143" s="1" customFormat="1" ht="15" customHeight="1">
      <c r="B143" s="332"/>
      <c r="C143" s="333"/>
      <c r="D143" s="333"/>
      <c r="E143" s="333"/>
      <c r="F143" s="333"/>
      <c r="G143" s="333"/>
      <c r="H143" s="333"/>
      <c r="I143" s="333"/>
      <c r="J143" s="333"/>
      <c r="K143" s="334"/>
    </row>
    <row r="144" s="1" customFormat="1" ht="18.75" customHeight="1">
      <c r="B144" s="319"/>
      <c r="C144" s="319"/>
      <c r="D144" s="319"/>
      <c r="E144" s="319"/>
      <c r="F144" s="320"/>
      <c r="G144" s="319"/>
      <c r="H144" s="319"/>
      <c r="I144" s="319"/>
      <c r="J144" s="319"/>
      <c r="K144" s="319"/>
    </row>
    <row r="145" s="1" customFormat="1" ht="18.75" customHeight="1">
      <c r="B145" s="291"/>
      <c r="C145" s="291"/>
      <c r="D145" s="291"/>
      <c r="E145" s="291"/>
      <c r="F145" s="291"/>
      <c r="G145" s="291"/>
      <c r="H145" s="291"/>
      <c r="I145" s="291"/>
      <c r="J145" s="291"/>
      <c r="K145" s="291"/>
    </row>
    <row r="146" s="1" customFormat="1" ht="7.5" customHeight="1">
      <c r="B146" s="292"/>
      <c r="C146" s="293"/>
      <c r="D146" s="293"/>
      <c r="E146" s="293"/>
      <c r="F146" s="293"/>
      <c r="G146" s="293"/>
      <c r="H146" s="293"/>
      <c r="I146" s="293"/>
      <c r="J146" s="293"/>
      <c r="K146" s="294"/>
    </row>
    <row r="147" s="1" customFormat="1" ht="45" customHeight="1">
      <c r="B147" s="295"/>
      <c r="C147" s="296" t="s">
        <v>802</v>
      </c>
      <c r="D147" s="296"/>
      <c r="E147" s="296"/>
      <c r="F147" s="296"/>
      <c r="G147" s="296"/>
      <c r="H147" s="296"/>
      <c r="I147" s="296"/>
      <c r="J147" s="296"/>
      <c r="K147" s="297"/>
    </row>
    <row r="148" s="1" customFormat="1" ht="17.25" customHeight="1">
      <c r="B148" s="295"/>
      <c r="C148" s="298" t="s">
        <v>737</v>
      </c>
      <c r="D148" s="298"/>
      <c r="E148" s="298"/>
      <c r="F148" s="298" t="s">
        <v>738</v>
      </c>
      <c r="G148" s="299"/>
      <c r="H148" s="298" t="s">
        <v>54</v>
      </c>
      <c r="I148" s="298" t="s">
        <v>57</v>
      </c>
      <c r="J148" s="298" t="s">
        <v>739</v>
      </c>
      <c r="K148" s="297"/>
    </row>
    <row r="149" s="1" customFormat="1" ht="17.25" customHeight="1">
      <c r="B149" s="295"/>
      <c r="C149" s="300" t="s">
        <v>740</v>
      </c>
      <c r="D149" s="300"/>
      <c r="E149" s="300"/>
      <c r="F149" s="301" t="s">
        <v>741</v>
      </c>
      <c r="G149" s="302"/>
      <c r="H149" s="300"/>
      <c r="I149" s="300"/>
      <c r="J149" s="300" t="s">
        <v>742</v>
      </c>
      <c r="K149" s="297"/>
    </row>
    <row r="150" s="1" customFormat="1" ht="5.25" customHeight="1">
      <c r="B150" s="308"/>
      <c r="C150" s="303"/>
      <c r="D150" s="303"/>
      <c r="E150" s="303"/>
      <c r="F150" s="303"/>
      <c r="G150" s="304"/>
      <c r="H150" s="303"/>
      <c r="I150" s="303"/>
      <c r="J150" s="303"/>
      <c r="K150" s="331"/>
    </row>
    <row r="151" s="1" customFormat="1" ht="15" customHeight="1">
      <c r="B151" s="308"/>
      <c r="C151" s="335" t="s">
        <v>746</v>
      </c>
      <c r="D151" s="283"/>
      <c r="E151" s="283"/>
      <c r="F151" s="336" t="s">
        <v>743</v>
      </c>
      <c r="G151" s="283"/>
      <c r="H151" s="335" t="s">
        <v>783</v>
      </c>
      <c r="I151" s="335" t="s">
        <v>745</v>
      </c>
      <c r="J151" s="335">
        <v>120</v>
      </c>
      <c r="K151" s="331"/>
    </row>
    <row r="152" s="1" customFormat="1" ht="15" customHeight="1">
      <c r="B152" s="308"/>
      <c r="C152" s="335" t="s">
        <v>792</v>
      </c>
      <c r="D152" s="283"/>
      <c r="E152" s="283"/>
      <c r="F152" s="336" t="s">
        <v>743</v>
      </c>
      <c r="G152" s="283"/>
      <c r="H152" s="335" t="s">
        <v>803</v>
      </c>
      <c r="I152" s="335" t="s">
        <v>745</v>
      </c>
      <c r="J152" s="335" t="s">
        <v>794</v>
      </c>
      <c r="K152" s="331"/>
    </row>
    <row r="153" s="1" customFormat="1" ht="15" customHeight="1">
      <c r="B153" s="308"/>
      <c r="C153" s="335" t="s">
        <v>691</v>
      </c>
      <c r="D153" s="283"/>
      <c r="E153" s="283"/>
      <c r="F153" s="336" t="s">
        <v>743</v>
      </c>
      <c r="G153" s="283"/>
      <c r="H153" s="335" t="s">
        <v>804</v>
      </c>
      <c r="I153" s="335" t="s">
        <v>745</v>
      </c>
      <c r="J153" s="335" t="s">
        <v>794</v>
      </c>
      <c r="K153" s="331"/>
    </row>
    <row r="154" s="1" customFormat="1" ht="15" customHeight="1">
      <c r="B154" s="308"/>
      <c r="C154" s="335" t="s">
        <v>748</v>
      </c>
      <c r="D154" s="283"/>
      <c r="E154" s="283"/>
      <c r="F154" s="336" t="s">
        <v>749</v>
      </c>
      <c r="G154" s="283"/>
      <c r="H154" s="335" t="s">
        <v>783</v>
      </c>
      <c r="I154" s="335" t="s">
        <v>745</v>
      </c>
      <c r="J154" s="335">
        <v>50</v>
      </c>
      <c r="K154" s="331"/>
    </row>
    <row r="155" s="1" customFormat="1" ht="15" customHeight="1">
      <c r="B155" s="308"/>
      <c r="C155" s="335" t="s">
        <v>751</v>
      </c>
      <c r="D155" s="283"/>
      <c r="E155" s="283"/>
      <c r="F155" s="336" t="s">
        <v>743</v>
      </c>
      <c r="G155" s="283"/>
      <c r="H155" s="335" t="s">
        <v>783</v>
      </c>
      <c r="I155" s="335" t="s">
        <v>753</v>
      </c>
      <c r="J155" s="335"/>
      <c r="K155" s="331"/>
    </row>
    <row r="156" s="1" customFormat="1" ht="15" customHeight="1">
      <c r="B156" s="308"/>
      <c r="C156" s="335" t="s">
        <v>762</v>
      </c>
      <c r="D156" s="283"/>
      <c r="E156" s="283"/>
      <c r="F156" s="336" t="s">
        <v>749</v>
      </c>
      <c r="G156" s="283"/>
      <c r="H156" s="335" t="s">
        <v>783</v>
      </c>
      <c r="I156" s="335" t="s">
        <v>745</v>
      </c>
      <c r="J156" s="335">
        <v>50</v>
      </c>
      <c r="K156" s="331"/>
    </row>
    <row r="157" s="1" customFormat="1" ht="15" customHeight="1">
      <c r="B157" s="308"/>
      <c r="C157" s="335" t="s">
        <v>770</v>
      </c>
      <c r="D157" s="283"/>
      <c r="E157" s="283"/>
      <c r="F157" s="336" t="s">
        <v>749</v>
      </c>
      <c r="G157" s="283"/>
      <c r="H157" s="335" t="s">
        <v>783</v>
      </c>
      <c r="I157" s="335" t="s">
        <v>745</v>
      </c>
      <c r="J157" s="335">
        <v>50</v>
      </c>
      <c r="K157" s="331"/>
    </row>
    <row r="158" s="1" customFormat="1" ht="15" customHeight="1">
      <c r="B158" s="308"/>
      <c r="C158" s="335" t="s">
        <v>768</v>
      </c>
      <c r="D158" s="283"/>
      <c r="E158" s="283"/>
      <c r="F158" s="336" t="s">
        <v>749</v>
      </c>
      <c r="G158" s="283"/>
      <c r="H158" s="335" t="s">
        <v>783</v>
      </c>
      <c r="I158" s="335" t="s">
        <v>745</v>
      </c>
      <c r="J158" s="335">
        <v>50</v>
      </c>
      <c r="K158" s="331"/>
    </row>
    <row r="159" s="1" customFormat="1" ht="15" customHeight="1">
      <c r="B159" s="308"/>
      <c r="C159" s="335" t="s">
        <v>90</v>
      </c>
      <c r="D159" s="283"/>
      <c r="E159" s="283"/>
      <c r="F159" s="336" t="s">
        <v>743</v>
      </c>
      <c r="G159" s="283"/>
      <c r="H159" s="335" t="s">
        <v>805</v>
      </c>
      <c r="I159" s="335" t="s">
        <v>745</v>
      </c>
      <c r="J159" s="335" t="s">
        <v>806</v>
      </c>
      <c r="K159" s="331"/>
    </row>
    <row r="160" s="1" customFormat="1" ht="15" customHeight="1">
      <c r="B160" s="308"/>
      <c r="C160" s="335" t="s">
        <v>807</v>
      </c>
      <c r="D160" s="283"/>
      <c r="E160" s="283"/>
      <c r="F160" s="336" t="s">
        <v>743</v>
      </c>
      <c r="G160" s="283"/>
      <c r="H160" s="335" t="s">
        <v>808</v>
      </c>
      <c r="I160" s="335" t="s">
        <v>778</v>
      </c>
      <c r="J160" s="335"/>
      <c r="K160" s="331"/>
    </row>
    <row r="161" s="1" customFormat="1" ht="15" customHeight="1">
      <c r="B161" s="337"/>
      <c r="C161" s="317"/>
      <c r="D161" s="317"/>
      <c r="E161" s="317"/>
      <c r="F161" s="317"/>
      <c r="G161" s="317"/>
      <c r="H161" s="317"/>
      <c r="I161" s="317"/>
      <c r="J161" s="317"/>
      <c r="K161" s="338"/>
    </row>
    <row r="162" s="1" customFormat="1" ht="18.75" customHeight="1">
      <c r="B162" s="319"/>
      <c r="C162" s="329"/>
      <c r="D162" s="329"/>
      <c r="E162" s="329"/>
      <c r="F162" s="339"/>
      <c r="G162" s="329"/>
      <c r="H162" s="329"/>
      <c r="I162" s="329"/>
      <c r="J162" s="329"/>
      <c r="K162" s="319"/>
    </row>
    <row r="163" s="1" customFormat="1" ht="18.75" customHeight="1">
      <c r="B163" s="291"/>
      <c r="C163" s="291"/>
      <c r="D163" s="291"/>
      <c r="E163" s="291"/>
      <c r="F163" s="291"/>
      <c r="G163" s="291"/>
      <c r="H163" s="291"/>
      <c r="I163" s="291"/>
      <c r="J163" s="291"/>
      <c r="K163" s="291"/>
    </row>
    <row r="164" s="1" customFormat="1" ht="7.5" customHeight="1">
      <c r="B164" s="270"/>
      <c r="C164" s="271"/>
      <c r="D164" s="271"/>
      <c r="E164" s="271"/>
      <c r="F164" s="271"/>
      <c r="G164" s="271"/>
      <c r="H164" s="271"/>
      <c r="I164" s="271"/>
      <c r="J164" s="271"/>
      <c r="K164" s="272"/>
    </row>
    <row r="165" s="1" customFormat="1" ht="45" customHeight="1">
      <c r="B165" s="273"/>
      <c r="C165" s="274" t="s">
        <v>809</v>
      </c>
      <c r="D165" s="274"/>
      <c r="E165" s="274"/>
      <c r="F165" s="274"/>
      <c r="G165" s="274"/>
      <c r="H165" s="274"/>
      <c r="I165" s="274"/>
      <c r="J165" s="274"/>
      <c r="K165" s="275"/>
    </row>
    <row r="166" s="1" customFormat="1" ht="17.25" customHeight="1">
      <c r="B166" s="273"/>
      <c r="C166" s="298" t="s">
        <v>737</v>
      </c>
      <c r="D166" s="298"/>
      <c r="E166" s="298"/>
      <c r="F166" s="298" t="s">
        <v>738</v>
      </c>
      <c r="G166" s="340"/>
      <c r="H166" s="341" t="s">
        <v>54</v>
      </c>
      <c r="I166" s="341" t="s">
        <v>57</v>
      </c>
      <c r="J166" s="298" t="s">
        <v>739</v>
      </c>
      <c r="K166" s="275"/>
    </row>
    <row r="167" s="1" customFormat="1" ht="17.25" customHeight="1">
      <c r="B167" s="276"/>
      <c r="C167" s="300" t="s">
        <v>740</v>
      </c>
      <c r="D167" s="300"/>
      <c r="E167" s="300"/>
      <c r="F167" s="301" t="s">
        <v>741</v>
      </c>
      <c r="G167" s="342"/>
      <c r="H167" s="343"/>
      <c r="I167" s="343"/>
      <c r="J167" s="300" t="s">
        <v>742</v>
      </c>
      <c r="K167" s="278"/>
    </row>
    <row r="168" s="1" customFormat="1" ht="5.25" customHeight="1">
      <c r="B168" s="308"/>
      <c r="C168" s="303"/>
      <c r="D168" s="303"/>
      <c r="E168" s="303"/>
      <c r="F168" s="303"/>
      <c r="G168" s="304"/>
      <c r="H168" s="303"/>
      <c r="I168" s="303"/>
      <c r="J168" s="303"/>
      <c r="K168" s="331"/>
    </row>
    <row r="169" s="1" customFormat="1" ht="15" customHeight="1">
      <c r="B169" s="308"/>
      <c r="C169" s="283" t="s">
        <v>746</v>
      </c>
      <c r="D169" s="283"/>
      <c r="E169" s="283"/>
      <c r="F169" s="306" t="s">
        <v>743</v>
      </c>
      <c r="G169" s="283"/>
      <c r="H169" s="283" t="s">
        <v>783</v>
      </c>
      <c r="I169" s="283" t="s">
        <v>745</v>
      </c>
      <c r="J169" s="283">
        <v>120</v>
      </c>
      <c r="K169" s="331"/>
    </row>
    <row r="170" s="1" customFormat="1" ht="15" customHeight="1">
      <c r="B170" s="308"/>
      <c r="C170" s="283" t="s">
        <v>792</v>
      </c>
      <c r="D170" s="283"/>
      <c r="E170" s="283"/>
      <c r="F170" s="306" t="s">
        <v>743</v>
      </c>
      <c r="G170" s="283"/>
      <c r="H170" s="283" t="s">
        <v>793</v>
      </c>
      <c r="I170" s="283" t="s">
        <v>745</v>
      </c>
      <c r="J170" s="283" t="s">
        <v>794</v>
      </c>
      <c r="K170" s="331"/>
    </row>
    <row r="171" s="1" customFormat="1" ht="15" customHeight="1">
      <c r="B171" s="308"/>
      <c r="C171" s="283" t="s">
        <v>691</v>
      </c>
      <c r="D171" s="283"/>
      <c r="E171" s="283"/>
      <c r="F171" s="306" t="s">
        <v>743</v>
      </c>
      <c r="G171" s="283"/>
      <c r="H171" s="283" t="s">
        <v>810</v>
      </c>
      <c r="I171" s="283" t="s">
        <v>745</v>
      </c>
      <c r="J171" s="283" t="s">
        <v>794</v>
      </c>
      <c r="K171" s="331"/>
    </row>
    <row r="172" s="1" customFormat="1" ht="15" customHeight="1">
      <c r="B172" s="308"/>
      <c r="C172" s="283" t="s">
        <v>748</v>
      </c>
      <c r="D172" s="283"/>
      <c r="E172" s="283"/>
      <c r="F172" s="306" t="s">
        <v>749</v>
      </c>
      <c r="G172" s="283"/>
      <c r="H172" s="283" t="s">
        <v>810</v>
      </c>
      <c r="I172" s="283" t="s">
        <v>745</v>
      </c>
      <c r="J172" s="283">
        <v>50</v>
      </c>
      <c r="K172" s="331"/>
    </row>
    <row r="173" s="1" customFormat="1" ht="15" customHeight="1">
      <c r="B173" s="308"/>
      <c r="C173" s="283" t="s">
        <v>751</v>
      </c>
      <c r="D173" s="283"/>
      <c r="E173" s="283"/>
      <c r="F173" s="306" t="s">
        <v>743</v>
      </c>
      <c r="G173" s="283"/>
      <c r="H173" s="283" t="s">
        <v>810</v>
      </c>
      <c r="I173" s="283" t="s">
        <v>753</v>
      </c>
      <c r="J173" s="283"/>
      <c r="K173" s="331"/>
    </row>
    <row r="174" s="1" customFormat="1" ht="15" customHeight="1">
      <c r="B174" s="308"/>
      <c r="C174" s="283" t="s">
        <v>762</v>
      </c>
      <c r="D174" s="283"/>
      <c r="E174" s="283"/>
      <c r="F174" s="306" t="s">
        <v>749</v>
      </c>
      <c r="G174" s="283"/>
      <c r="H174" s="283" t="s">
        <v>810</v>
      </c>
      <c r="I174" s="283" t="s">
        <v>745</v>
      </c>
      <c r="J174" s="283">
        <v>50</v>
      </c>
      <c r="K174" s="331"/>
    </row>
    <row r="175" s="1" customFormat="1" ht="15" customHeight="1">
      <c r="B175" s="308"/>
      <c r="C175" s="283" t="s">
        <v>770</v>
      </c>
      <c r="D175" s="283"/>
      <c r="E175" s="283"/>
      <c r="F175" s="306" t="s">
        <v>749</v>
      </c>
      <c r="G175" s="283"/>
      <c r="H175" s="283" t="s">
        <v>810</v>
      </c>
      <c r="I175" s="283" t="s">
        <v>745</v>
      </c>
      <c r="J175" s="283">
        <v>50</v>
      </c>
      <c r="K175" s="331"/>
    </row>
    <row r="176" s="1" customFormat="1" ht="15" customHeight="1">
      <c r="B176" s="308"/>
      <c r="C176" s="283" t="s">
        <v>768</v>
      </c>
      <c r="D176" s="283"/>
      <c r="E176" s="283"/>
      <c r="F176" s="306" t="s">
        <v>749</v>
      </c>
      <c r="G176" s="283"/>
      <c r="H176" s="283" t="s">
        <v>810</v>
      </c>
      <c r="I176" s="283" t="s">
        <v>745</v>
      </c>
      <c r="J176" s="283">
        <v>50</v>
      </c>
      <c r="K176" s="331"/>
    </row>
    <row r="177" s="1" customFormat="1" ht="15" customHeight="1">
      <c r="B177" s="308"/>
      <c r="C177" s="283" t="s">
        <v>99</v>
      </c>
      <c r="D177" s="283"/>
      <c r="E177" s="283"/>
      <c r="F177" s="306" t="s">
        <v>743</v>
      </c>
      <c r="G177" s="283"/>
      <c r="H177" s="283" t="s">
        <v>811</v>
      </c>
      <c r="I177" s="283" t="s">
        <v>812</v>
      </c>
      <c r="J177" s="283"/>
      <c r="K177" s="331"/>
    </row>
    <row r="178" s="1" customFormat="1" ht="15" customHeight="1">
      <c r="B178" s="308"/>
      <c r="C178" s="283" t="s">
        <v>57</v>
      </c>
      <c r="D178" s="283"/>
      <c r="E178" s="283"/>
      <c r="F178" s="306" t="s">
        <v>743</v>
      </c>
      <c r="G178" s="283"/>
      <c r="H178" s="283" t="s">
        <v>813</v>
      </c>
      <c r="I178" s="283" t="s">
        <v>814</v>
      </c>
      <c r="J178" s="283">
        <v>1</v>
      </c>
      <c r="K178" s="331"/>
    </row>
    <row r="179" s="1" customFormat="1" ht="15" customHeight="1">
      <c r="B179" s="308"/>
      <c r="C179" s="283" t="s">
        <v>53</v>
      </c>
      <c r="D179" s="283"/>
      <c r="E179" s="283"/>
      <c r="F179" s="306" t="s">
        <v>743</v>
      </c>
      <c r="G179" s="283"/>
      <c r="H179" s="283" t="s">
        <v>815</v>
      </c>
      <c r="I179" s="283" t="s">
        <v>745</v>
      </c>
      <c r="J179" s="283">
        <v>20</v>
      </c>
      <c r="K179" s="331"/>
    </row>
    <row r="180" s="1" customFormat="1" ht="15" customHeight="1">
      <c r="B180" s="308"/>
      <c r="C180" s="283" t="s">
        <v>54</v>
      </c>
      <c r="D180" s="283"/>
      <c r="E180" s="283"/>
      <c r="F180" s="306" t="s">
        <v>743</v>
      </c>
      <c r="G180" s="283"/>
      <c r="H180" s="283" t="s">
        <v>816</v>
      </c>
      <c r="I180" s="283" t="s">
        <v>745</v>
      </c>
      <c r="J180" s="283">
        <v>255</v>
      </c>
      <c r="K180" s="331"/>
    </row>
    <row r="181" s="1" customFormat="1" ht="15" customHeight="1">
      <c r="B181" s="308"/>
      <c r="C181" s="283" t="s">
        <v>100</v>
      </c>
      <c r="D181" s="283"/>
      <c r="E181" s="283"/>
      <c r="F181" s="306" t="s">
        <v>743</v>
      </c>
      <c r="G181" s="283"/>
      <c r="H181" s="283" t="s">
        <v>707</v>
      </c>
      <c r="I181" s="283" t="s">
        <v>745</v>
      </c>
      <c r="J181" s="283">
        <v>10</v>
      </c>
      <c r="K181" s="331"/>
    </row>
    <row r="182" s="1" customFormat="1" ht="15" customHeight="1">
      <c r="B182" s="308"/>
      <c r="C182" s="283" t="s">
        <v>101</v>
      </c>
      <c r="D182" s="283"/>
      <c r="E182" s="283"/>
      <c r="F182" s="306" t="s">
        <v>743</v>
      </c>
      <c r="G182" s="283"/>
      <c r="H182" s="283" t="s">
        <v>817</v>
      </c>
      <c r="I182" s="283" t="s">
        <v>778</v>
      </c>
      <c r="J182" s="283"/>
      <c r="K182" s="331"/>
    </row>
    <row r="183" s="1" customFormat="1" ht="15" customHeight="1">
      <c r="B183" s="308"/>
      <c r="C183" s="283" t="s">
        <v>818</v>
      </c>
      <c r="D183" s="283"/>
      <c r="E183" s="283"/>
      <c r="F183" s="306" t="s">
        <v>743</v>
      </c>
      <c r="G183" s="283"/>
      <c r="H183" s="283" t="s">
        <v>819</v>
      </c>
      <c r="I183" s="283" t="s">
        <v>778</v>
      </c>
      <c r="J183" s="283"/>
      <c r="K183" s="331"/>
    </row>
    <row r="184" s="1" customFormat="1" ht="15" customHeight="1">
      <c r="B184" s="308"/>
      <c r="C184" s="283" t="s">
        <v>807</v>
      </c>
      <c r="D184" s="283"/>
      <c r="E184" s="283"/>
      <c r="F184" s="306" t="s">
        <v>743</v>
      </c>
      <c r="G184" s="283"/>
      <c r="H184" s="283" t="s">
        <v>820</v>
      </c>
      <c r="I184" s="283" t="s">
        <v>778</v>
      </c>
      <c r="J184" s="283"/>
      <c r="K184" s="331"/>
    </row>
    <row r="185" s="1" customFormat="1" ht="15" customHeight="1">
      <c r="B185" s="308"/>
      <c r="C185" s="283" t="s">
        <v>103</v>
      </c>
      <c r="D185" s="283"/>
      <c r="E185" s="283"/>
      <c r="F185" s="306" t="s">
        <v>749</v>
      </c>
      <c r="G185" s="283"/>
      <c r="H185" s="283" t="s">
        <v>821</v>
      </c>
      <c r="I185" s="283" t="s">
        <v>745</v>
      </c>
      <c r="J185" s="283">
        <v>50</v>
      </c>
      <c r="K185" s="331"/>
    </row>
    <row r="186" s="1" customFormat="1" ht="15" customHeight="1">
      <c r="B186" s="308"/>
      <c r="C186" s="283" t="s">
        <v>822</v>
      </c>
      <c r="D186" s="283"/>
      <c r="E186" s="283"/>
      <c r="F186" s="306" t="s">
        <v>749</v>
      </c>
      <c r="G186" s="283"/>
      <c r="H186" s="283" t="s">
        <v>823</v>
      </c>
      <c r="I186" s="283" t="s">
        <v>824</v>
      </c>
      <c r="J186" s="283"/>
      <c r="K186" s="331"/>
    </row>
    <row r="187" s="1" customFormat="1" ht="15" customHeight="1">
      <c r="B187" s="308"/>
      <c r="C187" s="283" t="s">
        <v>825</v>
      </c>
      <c r="D187" s="283"/>
      <c r="E187" s="283"/>
      <c r="F187" s="306" t="s">
        <v>749</v>
      </c>
      <c r="G187" s="283"/>
      <c r="H187" s="283" t="s">
        <v>826</v>
      </c>
      <c r="I187" s="283" t="s">
        <v>824</v>
      </c>
      <c r="J187" s="283"/>
      <c r="K187" s="331"/>
    </row>
    <row r="188" s="1" customFormat="1" ht="15" customHeight="1">
      <c r="B188" s="308"/>
      <c r="C188" s="283" t="s">
        <v>827</v>
      </c>
      <c r="D188" s="283"/>
      <c r="E188" s="283"/>
      <c r="F188" s="306" t="s">
        <v>749</v>
      </c>
      <c r="G188" s="283"/>
      <c r="H188" s="283" t="s">
        <v>828</v>
      </c>
      <c r="I188" s="283" t="s">
        <v>824</v>
      </c>
      <c r="J188" s="283"/>
      <c r="K188" s="331"/>
    </row>
    <row r="189" s="1" customFormat="1" ht="15" customHeight="1">
      <c r="B189" s="308"/>
      <c r="C189" s="344" t="s">
        <v>829</v>
      </c>
      <c r="D189" s="283"/>
      <c r="E189" s="283"/>
      <c r="F189" s="306" t="s">
        <v>749</v>
      </c>
      <c r="G189" s="283"/>
      <c r="H189" s="283" t="s">
        <v>830</v>
      </c>
      <c r="I189" s="283" t="s">
        <v>831</v>
      </c>
      <c r="J189" s="345" t="s">
        <v>832</v>
      </c>
      <c r="K189" s="331"/>
    </row>
    <row r="190" s="1" customFormat="1" ht="15" customHeight="1">
      <c r="B190" s="308"/>
      <c r="C190" s="344" t="s">
        <v>42</v>
      </c>
      <c r="D190" s="283"/>
      <c r="E190" s="283"/>
      <c r="F190" s="306" t="s">
        <v>743</v>
      </c>
      <c r="G190" s="283"/>
      <c r="H190" s="280" t="s">
        <v>833</v>
      </c>
      <c r="I190" s="283" t="s">
        <v>834</v>
      </c>
      <c r="J190" s="283"/>
      <c r="K190" s="331"/>
    </row>
    <row r="191" s="1" customFormat="1" ht="15" customHeight="1">
      <c r="B191" s="308"/>
      <c r="C191" s="344" t="s">
        <v>835</v>
      </c>
      <c r="D191" s="283"/>
      <c r="E191" s="283"/>
      <c r="F191" s="306" t="s">
        <v>743</v>
      </c>
      <c r="G191" s="283"/>
      <c r="H191" s="283" t="s">
        <v>836</v>
      </c>
      <c r="I191" s="283" t="s">
        <v>778</v>
      </c>
      <c r="J191" s="283"/>
      <c r="K191" s="331"/>
    </row>
    <row r="192" s="1" customFormat="1" ht="15" customHeight="1">
      <c r="B192" s="308"/>
      <c r="C192" s="344" t="s">
        <v>837</v>
      </c>
      <c r="D192" s="283"/>
      <c r="E192" s="283"/>
      <c r="F192" s="306" t="s">
        <v>743</v>
      </c>
      <c r="G192" s="283"/>
      <c r="H192" s="283" t="s">
        <v>838</v>
      </c>
      <c r="I192" s="283" t="s">
        <v>778</v>
      </c>
      <c r="J192" s="283"/>
      <c r="K192" s="331"/>
    </row>
    <row r="193" s="1" customFormat="1" ht="15" customHeight="1">
      <c r="B193" s="308"/>
      <c r="C193" s="344" t="s">
        <v>839</v>
      </c>
      <c r="D193" s="283"/>
      <c r="E193" s="283"/>
      <c r="F193" s="306" t="s">
        <v>749</v>
      </c>
      <c r="G193" s="283"/>
      <c r="H193" s="283" t="s">
        <v>840</v>
      </c>
      <c r="I193" s="283" t="s">
        <v>778</v>
      </c>
      <c r="J193" s="283"/>
      <c r="K193" s="331"/>
    </row>
    <row r="194" s="1" customFormat="1" ht="15" customHeight="1">
      <c r="B194" s="337"/>
      <c r="C194" s="346"/>
      <c r="D194" s="317"/>
      <c r="E194" s="317"/>
      <c r="F194" s="317"/>
      <c r="G194" s="317"/>
      <c r="H194" s="317"/>
      <c r="I194" s="317"/>
      <c r="J194" s="317"/>
      <c r="K194" s="338"/>
    </row>
    <row r="195" s="1" customFormat="1" ht="18.75" customHeight="1">
      <c r="B195" s="319"/>
      <c r="C195" s="329"/>
      <c r="D195" s="329"/>
      <c r="E195" s="329"/>
      <c r="F195" s="339"/>
      <c r="G195" s="329"/>
      <c r="H195" s="329"/>
      <c r="I195" s="329"/>
      <c r="J195" s="329"/>
      <c r="K195" s="319"/>
    </row>
    <row r="196" s="1" customFormat="1" ht="18.75" customHeight="1">
      <c r="B196" s="319"/>
      <c r="C196" s="329"/>
      <c r="D196" s="329"/>
      <c r="E196" s="329"/>
      <c r="F196" s="339"/>
      <c r="G196" s="329"/>
      <c r="H196" s="329"/>
      <c r="I196" s="329"/>
      <c r="J196" s="329"/>
      <c r="K196" s="319"/>
    </row>
    <row r="197" s="1" customFormat="1" ht="18.75" customHeight="1">
      <c r="B197" s="291"/>
      <c r="C197" s="291"/>
      <c r="D197" s="291"/>
      <c r="E197" s="291"/>
      <c r="F197" s="291"/>
      <c r="G197" s="291"/>
      <c r="H197" s="291"/>
      <c r="I197" s="291"/>
      <c r="J197" s="291"/>
      <c r="K197" s="291"/>
    </row>
    <row r="198" s="1" customFormat="1" ht="13.5">
      <c r="B198" s="270"/>
      <c r="C198" s="271"/>
      <c r="D198" s="271"/>
      <c r="E198" s="271"/>
      <c r="F198" s="271"/>
      <c r="G198" s="271"/>
      <c r="H198" s="271"/>
      <c r="I198" s="271"/>
      <c r="J198" s="271"/>
      <c r="K198" s="272"/>
    </row>
    <row r="199" s="1" customFormat="1" ht="21">
      <c r="B199" s="273"/>
      <c r="C199" s="274" t="s">
        <v>841</v>
      </c>
      <c r="D199" s="274"/>
      <c r="E199" s="274"/>
      <c r="F199" s="274"/>
      <c r="G199" s="274"/>
      <c r="H199" s="274"/>
      <c r="I199" s="274"/>
      <c r="J199" s="274"/>
      <c r="K199" s="275"/>
    </row>
    <row r="200" s="1" customFormat="1" ht="25.5" customHeight="1">
      <c r="B200" s="273"/>
      <c r="C200" s="347" t="s">
        <v>842</v>
      </c>
      <c r="D200" s="347"/>
      <c r="E200" s="347"/>
      <c r="F200" s="347" t="s">
        <v>843</v>
      </c>
      <c r="G200" s="348"/>
      <c r="H200" s="347" t="s">
        <v>844</v>
      </c>
      <c r="I200" s="347"/>
      <c r="J200" s="347"/>
      <c r="K200" s="275"/>
    </row>
    <row r="201" s="1" customFormat="1" ht="5.25" customHeight="1">
      <c r="B201" s="308"/>
      <c r="C201" s="303"/>
      <c r="D201" s="303"/>
      <c r="E201" s="303"/>
      <c r="F201" s="303"/>
      <c r="G201" s="329"/>
      <c r="H201" s="303"/>
      <c r="I201" s="303"/>
      <c r="J201" s="303"/>
      <c r="K201" s="331"/>
    </row>
    <row r="202" s="1" customFormat="1" ht="15" customHeight="1">
      <c r="B202" s="308"/>
      <c r="C202" s="283" t="s">
        <v>834</v>
      </c>
      <c r="D202" s="283"/>
      <c r="E202" s="283"/>
      <c r="F202" s="306" t="s">
        <v>43</v>
      </c>
      <c r="G202" s="283"/>
      <c r="H202" s="283" t="s">
        <v>845</v>
      </c>
      <c r="I202" s="283"/>
      <c r="J202" s="283"/>
      <c r="K202" s="331"/>
    </row>
    <row r="203" s="1" customFormat="1" ht="15" customHeight="1">
      <c r="B203" s="308"/>
      <c r="C203" s="283"/>
      <c r="D203" s="283"/>
      <c r="E203" s="283"/>
      <c r="F203" s="306" t="s">
        <v>44</v>
      </c>
      <c r="G203" s="283"/>
      <c r="H203" s="283" t="s">
        <v>846</v>
      </c>
      <c r="I203" s="283"/>
      <c r="J203" s="283"/>
      <c r="K203" s="331"/>
    </row>
    <row r="204" s="1" customFormat="1" ht="15" customHeight="1">
      <c r="B204" s="308"/>
      <c r="C204" s="283"/>
      <c r="D204" s="283"/>
      <c r="E204" s="283"/>
      <c r="F204" s="306" t="s">
        <v>47</v>
      </c>
      <c r="G204" s="283"/>
      <c r="H204" s="283" t="s">
        <v>847</v>
      </c>
      <c r="I204" s="283"/>
      <c r="J204" s="283"/>
      <c r="K204" s="331"/>
    </row>
    <row r="205" s="1" customFormat="1" ht="15" customHeight="1">
      <c r="B205" s="308"/>
      <c r="C205" s="283"/>
      <c r="D205" s="283"/>
      <c r="E205" s="283"/>
      <c r="F205" s="306" t="s">
        <v>45</v>
      </c>
      <c r="G205" s="283"/>
      <c r="H205" s="283" t="s">
        <v>848</v>
      </c>
      <c r="I205" s="283"/>
      <c r="J205" s="283"/>
      <c r="K205" s="331"/>
    </row>
    <row r="206" s="1" customFormat="1" ht="15" customHeight="1">
      <c r="B206" s="308"/>
      <c r="C206" s="283"/>
      <c r="D206" s="283"/>
      <c r="E206" s="283"/>
      <c r="F206" s="306" t="s">
        <v>46</v>
      </c>
      <c r="G206" s="283"/>
      <c r="H206" s="283" t="s">
        <v>849</v>
      </c>
      <c r="I206" s="283"/>
      <c r="J206" s="283"/>
      <c r="K206" s="331"/>
    </row>
    <row r="207" s="1" customFormat="1" ht="15" customHeight="1">
      <c r="B207" s="308"/>
      <c r="C207" s="283"/>
      <c r="D207" s="283"/>
      <c r="E207" s="283"/>
      <c r="F207" s="306"/>
      <c r="G207" s="283"/>
      <c r="H207" s="283"/>
      <c r="I207" s="283"/>
      <c r="J207" s="283"/>
      <c r="K207" s="331"/>
    </row>
    <row r="208" s="1" customFormat="1" ht="15" customHeight="1">
      <c r="B208" s="308"/>
      <c r="C208" s="283" t="s">
        <v>790</v>
      </c>
      <c r="D208" s="283"/>
      <c r="E208" s="283"/>
      <c r="F208" s="306" t="s">
        <v>79</v>
      </c>
      <c r="G208" s="283"/>
      <c r="H208" s="283" t="s">
        <v>850</v>
      </c>
      <c r="I208" s="283"/>
      <c r="J208" s="283"/>
      <c r="K208" s="331"/>
    </row>
    <row r="209" s="1" customFormat="1" ht="15" customHeight="1">
      <c r="B209" s="308"/>
      <c r="C209" s="283"/>
      <c r="D209" s="283"/>
      <c r="E209" s="283"/>
      <c r="F209" s="306" t="s">
        <v>686</v>
      </c>
      <c r="G209" s="283"/>
      <c r="H209" s="283" t="s">
        <v>687</v>
      </c>
      <c r="I209" s="283"/>
      <c r="J209" s="283"/>
      <c r="K209" s="331"/>
    </row>
    <row r="210" s="1" customFormat="1" ht="15" customHeight="1">
      <c r="B210" s="308"/>
      <c r="C210" s="283"/>
      <c r="D210" s="283"/>
      <c r="E210" s="283"/>
      <c r="F210" s="306" t="s">
        <v>684</v>
      </c>
      <c r="G210" s="283"/>
      <c r="H210" s="283" t="s">
        <v>851</v>
      </c>
      <c r="I210" s="283"/>
      <c r="J210" s="283"/>
      <c r="K210" s="331"/>
    </row>
    <row r="211" s="1" customFormat="1" ht="15" customHeight="1">
      <c r="B211" s="349"/>
      <c r="C211" s="283"/>
      <c r="D211" s="283"/>
      <c r="E211" s="283"/>
      <c r="F211" s="306" t="s">
        <v>688</v>
      </c>
      <c r="G211" s="344"/>
      <c r="H211" s="335" t="s">
        <v>78</v>
      </c>
      <c r="I211" s="335"/>
      <c r="J211" s="335"/>
      <c r="K211" s="350"/>
    </row>
    <row r="212" s="1" customFormat="1" ht="15" customHeight="1">
      <c r="B212" s="349"/>
      <c r="C212" s="283"/>
      <c r="D212" s="283"/>
      <c r="E212" s="283"/>
      <c r="F212" s="306" t="s">
        <v>689</v>
      </c>
      <c r="G212" s="344"/>
      <c r="H212" s="335" t="s">
        <v>852</v>
      </c>
      <c r="I212" s="335"/>
      <c r="J212" s="335"/>
      <c r="K212" s="350"/>
    </row>
    <row r="213" s="1" customFormat="1" ht="15" customHeight="1">
      <c r="B213" s="349"/>
      <c r="C213" s="283"/>
      <c r="D213" s="283"/>
      <c r="E213" s="283"/>
      <c r="F213" s="306"/>
      <c r="G213" s="344"/>
      <c r="H213" s="335"/>
      <c r="I213" s="335"/>
      <c r="J213" s="335"/>
      <c r="K213" s="350"/>
    </row>
    <row r="214" s="1" customFormat="1" ht="15" customHeight="1">
      <c r="B214" s="349"/>
      <c r="C214" s="283" t="s">
        <v>814</v>
      </c>
      <c r="D214" s="283"/>
      <c r="E214" s="283"/>
      <c r="F214" s="306">
        <v>1</v>
      </c>
      <c r="G214" s="344"/>
      <c r="H214" s="335" t="s">
        <v>853</v>
      </c>
      <c r="I214" s="335"/>
      <c r="J214" s="335"/>
      <c r="K214" s="350"/>
    </row>
    <row r="215" s="1" customFormat="1" ht="15" customHeight="1">
      <c r="B215" s="349"/>
      <c r="C215" s="283"/>
      <c r="D215" s="283"/>
      <c r="E215" s="283"/>
      <c r="F215" s="306">
        <v>2</v>
      </c>
      <c r="G215" s="344"/>
      <c r="H215" s="335" t="s">
        <v>854</v>
      </c>
      <c r="I215" s="335"/>
      <c r="J215" s="335"/>
      <c r="K215" s="350"/>
    </row>
    <row r="216" s="1" customFormat="1" ht="15" customHeight="1">
      <c r="B216" s="349"/>
      <c r="C216" s="283"/>
      <c r="D216" s="283"/>
      <c r="E216" s="283"/>
      <c r="F216" s="306">
        <v>3</v>
      </c>
      <c r="G216" s="344"/>
      <c r="H216" s="335" t="s">
        <v>855</v>
      </c>
      <c r="I216" s="335"/>
      <c r="J216" s="335"/>
      <c r="K216" s="350"/>
    </row>
    <row r="217" s="1" customFormat="1" ht="15" customHeight="1">
      <c r="B217" s="349"/>
      <c r="C217" s="283"/>
      <c r="D217" s="283"/>
      <c r="E217" s="283"/>
      <c r="F217" s="306">
        <v>4</v>
      </c>
      <c r="G217" s="344"/>
      <c r="H217" s="335" t="s">
        <v>856</v>
      </c>
      <c r="I217" s="335"/>
      <c r="J217" s="335"/>
      <c r="K217" s="350"/>
    </row>
    <row r="218" s="1" customFormat="1" ht="12.75" customHeight="1">
      <c r="B218" s="351"/>
      <c r="C218" s="352"/>
      <c r="D218" s="352"/>
      <c r="E218" s="352"/>
      <c r="F218" s="352"/>
      <c r="G218" s="352"/>
      <c r="H218" s="352"/>
      <c r="I218" s="352"/>
      <c r="J218" s="352"/>
      <c r="K218" s="353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JINDRA-NOTEBOOK\Jindra</dc:creator>
  <cp:lastModifiedBy>JINDRA-NOTEBOOK\Jindra</cp:lastModifiedBy>
  <dcterms:created xsi:type="dcterms:W3CDTF">2021-05-07T07:23:03Z</dcterms:created>
  <dcterms:modified xsi:type="dcterms:W3CDTF">2021-05-07T07:23:06Z</dcterms:modified>
</cp:coreProperties>
</file>